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6\上下水道課１\齋藤（里）\07経営分析\ホームページ作成\"/>
    </mc:Choice>
  </mc:AlternateContent>
  <workbookProtection workbookPassword="B501" lockStructure="1"/>
  <bookViews>
    <workbookView xWindow="0" yWindow="0" windowWidth="20490" windowHeight="7770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AY8" i="4" s="1"/>
  <c r="R6" i="5"/>
  <c r="AQ8" i="4" s="1"/>
  <c r="Q6" i="5"/>
  <c r="AI8" i="4" s="1"/>
  <c r="P6" i="5"/>
  <c r="Z10" i="4" s="1"/>
  <c r="O6" i="5"/>
  <c r="R10" i="4" s="1"/>
  <c r="N6" i="5"/>
  <c r="J10" i="4" s="1"/>
  <c r="M6" i="5"/>
  <c r="L6" i="5"/>
  <c r="K6" i="5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10" i="4"/>
  <c r="Z8" i="4"/>
  <c r="R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<sst xmlns="http://schemas.openxmlformats.org/spreadsheetml/2006/main" count="217" uniqueCount="107">
  <si>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</si>
  <si>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</si>
  <si>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</si>
  <si>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</si>
  <si>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</si>
  <si>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</si>
  <si>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</si>
  <si>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</si>
  <si>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</si>
  <si>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</si>
  <si>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</si>
  <si>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</si>
  <si>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</si>
  <si>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</si>
  <si>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</si>
  <si>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</si>
  <si>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</si>
  <si>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</si>
  <si>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</si>
  <si>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</si>
  <si>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</si>
  <si>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</si>
  <si>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</si>
  <si>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</si>
  <si>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</si>
  <si>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</si>
  <si>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</si>
  <si>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</si>
  <si>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</si>
  <si>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</si>
  <si>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</si>
  <si>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</si>
  <si>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</si>
  <si>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</si>
  <si>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</si>
  <si>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</si>
  <si>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</si>
  <si>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</si>
  <si>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</si>
  <si>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</si>
  <si>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</si>
  <si>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</si>
  <si>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</si>
  <si>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</si>
  <si>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</si>
  <si>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</si>
  <si>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</si>
  <si>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</si>
  <si>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</si>
  <si>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</si>
  <si>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</si>
  <si>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</si>
  <si>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</si>
  <si>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</si>
  <si>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</si>
  <si>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</si>
  <si>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</si>
  <si>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</si>
  <si>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</si>
  <si>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</si>
  <si>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</si>
  <si>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</si>
  <si>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</si>
  <si>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</si>
  <si>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</si>
  <si>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</si>
  <si>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</si>
  <si>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</si>
  <si>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</si>
  <si>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</si>
  <si>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</si>
  <si>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</si>
  <si>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</si>
  <si>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</si>
  <si>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</si>
  <si>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</si>
  <si>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</si>
  <si>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</si>
  <si>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</si>
  <si>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</si>
  <si>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</si>
  <si>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</si>
  <si>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</si>
  <si>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</si>
  <si>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</si>
  <si>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</si>
  <si>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</si>
  <si>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</si>
  <si>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</si>
  <si>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</si>
  <si>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</si>
  <si>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</si>
  <si>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</si>
  <si>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</si>
  <si>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</si>
  <si>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</si>
  <si>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</si>
  <si>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</si>
  <si>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</si>
  <si>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</si>
  <si>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</si>
  <si>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</si>
  <si>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</si>
  <si>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</si>
  <si>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H25、H26年度においては、類似団体よりも多く利益を上げており、安定した経営となっているが、後年において、人口減少や節水意識による給水収益の減少が懸念され、費用削減策を打ち出す必要がある。
　また、有収率は平均値よりも比較的高く、ほぼ収益として反映されており、漏水やメーター不感といった原因はないと思われるが、施設利用率については、過去５年間半分以下となっており、有効な施設利用とはなっていない。
　よって、人口や水需要予測などを活用して、有効な施設利用、規模を判断し、ダウンサイジングなど検討する必要がある。
　</t>
    <phoneticPr fontId="4"/>
  </si>
  <si>
    <t>　法定耐用年数を経過した管路はないが、これから老朽管路が一気に増えるので、更新管路の見極めや財源確保・更新費用の平準化などに取り組む必要がある。
　</t>
    <rPh sb="1" eb="3">
      <t>ホウテイ</t>
    </rPh>
    <rPh sb="3" eb="5">
      <t>タイヨウ</t>
    </rPh>
    <rPh sb="5" eb="7">
      <t>ネンスウ</t>
    </rPh>
    <rPh sb="8" eb="10">
      <t>ケイカ</t>
    </rPh>
    <rPh sb="12" eb="14">
      <t>カンロ</t>
    </rPh>
    <rPh sb="23" eb="25">
      <t>ロウキュウ</t>
    </rPh>
    <rPh sb="25" eb="27">
      <t>カンロ</t>
    </rPh>
    <rPh sb="28" eb="30">
      <t>イッキ</t>
    </rPh>
    <rPh sb="31" eb="32">
      <t>フ</t>
    </rPh>
    <rPh sb="37" eb="39">
      <t>コウシン</t>
    </rPh>
    <rPh sb="39" eb="41">
      <t>カンロ</t>
    </rPh>
    <rPh sb="42" eb="44">
      <t>ミキワ</t>
    </rPh>
    <rPh sb="46" eb="48">
      <t>ザイゲン</t>
    </rPh>
    <rPh sb="48" eb="50">
      <t>カクホ</t>
    </rPh>
    <rPh sb="51" eb="53">
      <t>コウシン</t>
    </rPh>
    <rPh sb="53" eb="55">
      <t>ヒヨウ</t>
    </rPh>
    <rPh sb="56" eb="59">
      <t>ヘイジュンカ</t>
    </rPh>
    <rPh sb="62" eb="63">
      <t>ト</t>
    </rPh>
    <rPh sb="64" eb="65">
      <t>ク</t>
    </rPh>
    <rPh sb="66" eb="68">
      <t>ヒツヨウ</t>
    </rPh>
    <phoneticPr fontId="4"/>
  </si>
  <si>
    <t>　人口減少や節水意識による給水収益の減少に対する費用削減策、人口や水需要予測などを活用して、有効な施設利用、規模を判断し、ダウンサイジングなどを検討する必要がある。
　また、老朽管路の更新管路の見極め・財源確保・更新費用の平準化などに取り組む必要がある。</t>
    <rPh sb="1" eb="3">
      <t>ジンコウ</t>
    </rPh>
    <rPh sb="3" eb="5">
      <t>ゲンショウ</t>
    </rPh>
    <rPh sb="21" eb="22">
      <t>タイ</t>
    </rPh>
    <rPh sb="87" eb="89">
      <t>ロウキュウ</t>
    </rPh>
    <rPh sb="89" eb="91">
      <t>カンロ</t>
    </rPh>
    <rPh sb="92" eb="94">
      <t>コウシン</t>
    </rPh>
    <rPh sb="94" eb="96">
      <t>カンロ</t>
    </rPh>
    <rPh sb="97" eb="99">
      <t>ミキワ</t>
    </rPh>
    <rPh sb="101" eb="103">
      <t>ザイゲン</t>
    </rPh>
    <rPh sb="103" eb="105">
      <t>カクホ</t>
    </rPh>
    <rPh sb="106" eb="108">
      <t>コウシン</t>
    </rPh>
    <rPh sb="108" eb="110">
      <t>ヒヨウ</t>
    </rPh>
    <rPh sb="111" eb="114">
      <t>ヘイジュンカ</t>
    </rPh>
    <rPh sb="117" eb="118">
      <t>ト</t>
    </rPh>
    <rPh sb="119" eb="120">
      <t>ク</t>
    </rPh>
    <rPh sb="121" eb="12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</si>
</sst>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485032"/>
        <c:axId val="312490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0.79</c:v>
                </c:pt>
                <c:pt idx="1">
                  <c:v>0.78</c:v>
                </c:pt>
                <c:pt idx="2">
                  <c:v>0.67</c:v>
                </c:pt>
                <c:pt idx="3">
                  <c:v>0.67</c:v>
                </c:pt>
                <c:pt idx="4">
                  <c:v>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485032"/>
        <c:axId val="312490760"/>
      </c:lineChart>
      <c:dateAx>
        <c:axId val="312485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490760"/>
        <c:crosses val="autoZero"/>
        <c:auto val="1"/>
        <c:lblOffset val="100"/>
        <c:baseTimeUnit val="years"/>
      </c:dateAx>
      <c:valAx>
        <c:axId val="312490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485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108.72</c:v>
                </c:pt>
                <c:pt idx="1">
                  <c:v>111.32</c:v>
                </c:pt>
                <c:pt idx="2">
                  <c:v>110.05</c:v>
                </c:pt>
                <c:pt idx="3">
                  <c:v>118.76</c:v>
                </c:pt>
                <c:pt idx="4">
                  <c:v>122.01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646456"/>
        <c:axId val="312646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108.96</c:v>
                </c:pt>
                <c:pt idx="1">
                  <c:v>107.37</c:v>
                </c:pt>
                <c:pt idx="2">
                  <c:v>107.57</c:v>
                </c:pt>
                <c:pt idx="3">
                  <c:v>106.55</c:v>
                </c:pt>
                <c:pt idx="4">
                  <c:v>110.01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646456"/>
        <c:axId val="312646840"/>
      </c:lineChart>
      <c:dateAx>
        <c:axId val="312646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646840"/>
        <c:crosses val="autoZero"/>
        <c:auto val="1"/>
        <c:lblOffset val="100"/>
        <c:baseTimeUnit val="years"/>
      </c:dateAx>
      <c:valAx>
        <c:axId val="312646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646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20.58</c:v>
                </c:pt>
                <c:pt idx="1">
                  <c:v>24.1</c:v>
                </c:pt>
                <c:pt idx="2">
                  <c:v>27.31</c:v>
                </c:pt>
                <c:pt idx="3">
                  <c:v>30.03</c:v>
                </c:pt>
                <c:pt idx="4">
                  <c:v>47.75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630624"/>
        <c:axId val="31263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36.21</c:v>
                </c:pt>
                <c:pt idx="1">
                  <c:v>37.090000000000003</c:v>
                </c:pt>
                <c:pt idx="2">
                  <c:v>38.07</c:v>
                </c:pt>
                <c:pt idx="3">
                  <c:v>39.06</c:v>
                </c:pt>
                <c:pt idx="4">
                  <c:v>46.66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630624"/>
        <c:axId val="312631008"/>
      </c:lineChart>
      <c:dateAx>
        <c:axId val="31263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631008"/>
        <c:crosses val="autoZero"/>
        <c:auto val="1"/>
        <c:lblOffset val="100"/>
        <c:baseTimeUnit val="years"/>
      </c:dateAx>
      <c:valAx>
        <c:axId val="31263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63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923504"/>
        <c:axId val="230923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6.46</c:v>
                </c:pt>
                <c:pt idx="1">
                  <c:v>6.63</c:v>
                </c:pt>
                <c:pt idx="2">
                  <c:v>7.73</c:v>
                </c:pt>
                <c:pt idx="3">
                  <c:v>8.8699999999999992</c:v>
                </c:pt>
                <c:pt idx="4">
                  <c:v>9.85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23504"/>
        <c:axId val="230923896"/>
      </c:lineChart>
      <c:dateAx>
        <c:axId val="23092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923896"/>
        <c:crosses val="autoZero"/>
        <c:auto val="1"/>
        <c:lblOffset val="100"/>
        <c:baseTimeUnit val="years"/>
      </c:dateAx>
      <c:valAx>
        <c:axId val="230923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0923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925072"/>
        <c:axId val="230925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7.45</c:v>
                </c:pt>
                <c:pt idx="1">
                  <c:v>8.5</c:v>
                </c:pt>
                <c:pt idx="2">
                  <c:v>9.34</c:v>
                </c:pt>
                <c:pt idx="3">
                  <c:v>9.56</c:v>
                </c:pt>
                <c:pt idx="4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25072"/>
        <c:axId val="230925464"/>
      </c:lineChart>
      <c:dateAx>
        <c:axId val="23092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925464"/>
        <c:crosses val="autoZero"/>
        <c:auto val="1"/>
        <c:lblOffset val="100"/>
        <c:baseTimeUnit val="years"/>
      </c:dateAx>
      <c:valAx>
        <c:axId val="230925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092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1943.37</c:v>
                </c:pt>
                <c:pt idx="1">
                  <c:v>1740.51</c:v>
                </c:pt>
                <c:pt idx="2">
                  <c:v>1616.19</c:v>
                </c:pt>
                <c:pt idx="3">
                  <c:v>1559.24</c:v>
                </c:pt>
                <c:pt idx="4">
                  <c:v>277.77999999999997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229104"/>
        <c:axId val="313229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969.16</c:v>
                </c:pt>
                <c:pt idx="1">
                  <c:v>995.5</c:v>
                </c:pt>
                <c:pt idx="2">
                  <c:v>915.5</c:v>
                </c:pt>
                <c:pt idx="3">
                  <c:v>963.24</c:v>
                </c:pt>
                <c:pt idx="4">
                  <c:v>381.53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229104"/>
        <c:axId val="313229496"/>
      </c:lineChart>
      <c:dateAx>
        <c:axId val="313229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229496"/>
        <c:crosses val="autoZero"/>
        <c:auto val="1"/>
        <c:lblOffset val="100"/>
        <c:baseTimeUnit val="years"/>
      </c:dateAx>
      <c:valAx>
        <c:axId val="313229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229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243.04</c:v>
                </c:pt>
                <c:pt idx="1">
                  <c:v>187.08</c:v>
                </c:pt>
                <c:pt idx="2">
                  <c:v>146.01</c:v>
                </c:pt>
                <c:pt idx="3">
                  <c:v>104.53</c:v>
                </c:pt>
                <c:pt idx="4">
                  <c:v>72.66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230672"/>
        <c:axId val="313231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421.66</c:v>
                </c:pt>
                <c:pt idx="1">
                  <c:v>414.59</c:v>
                </c:pt>
                <c:pt idx="2">
                  <c:v>404.78</c:v>
                </c:pt>
                <c:pt idx="3">
                  <c:v>400.38</c:v>
                </c:pt>
                <c:pt idx="4">
                  <c:v>393.27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230672"/>
        <c:axId val="313231064"/>
      </c:lineChart>
      <c:dateAx>
        <c:axId val="313230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231064"/>
        <c:crosses val="autoZero"/>
        <c:auto val="1"/>
        <c:lblOffset val="100"/>
        <c:baseTimeUnit val="years"/>
      </c:dateAx>
      <c:valAx>
        <c:axId val="313231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230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106.1</c:v>
                </c:pt>
                <c:pt idx="1">
                  <c:v>108.52</c:v>
                </c:pt>
                <c:pt idx="2">
                  <c:v>107.24</c:v>
                </c:pt>
                <c:pt idx="3">
                  <c:v>115.71</c:v>
                </c:pt>
                <c:pt idx="4">
                  <c:v>120.78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228712"/>
        <c:axId val="313311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99.51</c:v>
                </c:pt>
                <c:pt idx="1">
                  <c:v>97.71</c:v>
                </c:pt>
                <c:pt idx="2">
                  <c:v>98.07</c:v>
                </c:pt>
                <c:pt idx="3">
                  <c:v>96.56</c:v>
                </c:pt>
                <c:pt idx="4">
                  <c:v>100.47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228712"/>
        <c:axId val="313311560"/>
      </c:lineChart>
      <c:dateAx>
        <c:axId val="313228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311560"/>
        <c:crosses val="autoZero"/>
        <c:auto val="1"/>
        <c:lblOffset val="100"/>
        <c:baseTimeUnit val="years"/>
      </c:dateAx>
      <c:valAx>
        <c:axId val="313311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228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222.52</c:v>
                </c:pt>
                <c:pt idx="1">
                  <c:v>216.98</c:v>
                </c:pt>
                <c:pt idx="2">
                  <c:v>209.91</c:v>
                </c:pt>
                <c:pt idx="3">
                  <c:v>203.77</c:v>
                </c:pt>
                <c:pt idx="4">
                  <c:v>195.27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312736"/>
        <c:axId val="313313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171.34</c:v>
                </c:pt>
                <c:pt idx="1">
                  <c:v>173.56</c:v>
                </c:pt>
                <c:pt idx="2">
                  <c:v>172.26</c:v>
                </c:pt>
                <c:pt idx="3">
                  <c:v>177.14</c:v>
                </c:pt>
                <c:pt idx="4">
                  <c:v>169.82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312736"/>
        <c:axId val="313313128"/>
      </c:lineChart>
      <c:dateAx>
        <c:axId val="31331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313128"/>
        <c:crosses val="autoZero"/>
        <c:auto val="1"/>
        <c:lblOffset val="100"/>
        <c:baseTimeUnit val="years"/>
      </c:dateAx>
      <c:valAx>
        <c:axId val="313313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31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46.28</c:v>
                </c:pt>
                <c:pt idx="1">
                  <c:v>46.33</c:v>
                </c:pt>
                <c:pt idx="2">
                  <c:v>46.67</c:v>
                </c:pt>
                <c:pt idx="3">
                  <c:v>46.22</c:v>
                </c:pt>
                <c:pt idx="4">
                  <c:v>45.94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314304"/>
        <c:axId val="313314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56.8</c:v>
                </c:pt>
                <c:pt idx="1">
                  <c:v>55.84</c:v>
                </c:pt>
                <c:pt idx="2">
                  <c:v>55.68</c:v>
                </c:pt>
                <c:pt idx="3">
                  <c:v>55.64</c:v>
                </c:pt>
                <c:pt idx="4">
                  <c:v>55.13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314304"/>
        <c:axId val="313314696"/>
      </c:lineChart>
      <c:dateAx>
        <c:axId val="313314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314696"/>
        <c:crosses val="autoZero"/>
        <c:auto val="1"/>
        <c:lblOffset val="100"/>
        <c:baseTimeUnit val="years"/>
      </c:dateAx>
      <c:valAx>
        <c:axId val="313314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314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95.72</c:v>
                </c:pt>
                <c:pt idx="1">
                  <c:v>95.26</c:v>
                </c:pt>
                <c:pt idx="2">
                  <c:v>95.54</c:v>
                </c:pt>
                <c:pt idx="3">
                  <c:v>95.8</c:v>
                </c:pt>
                <c:pt idx="4">
                  <c:v>95.81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922328"/>
        <c:axId val="23092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83.67</c:v>
                </c:pt>
                <c:pt idx="1">
                  <c:v>83.11</c:v>
                </c:pt>
                <c:pt idx="2">
                  <c:v>83.18</c:v>
                </c:pt>
                <c:pt idx="3">
                  <c:v>83.09</c:v>
                </c:pt>
                <c:pt idx="4">
                  <c:v>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22328"/>
        <c:axId val="230921936"/>
      </c:lineChart>
      <c:dateAx>
        <c:axId val="230922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921936"/>
        <c:crosses val="autoZero"/>
        <c:auto val="1"/>
        <c:lblOffset val="100"/>
        <c:baseTimeUnit val="years"/>
      </c:dateAx>
      <c:valAx>
        <c:axId val="23092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0922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青森県　平川市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A6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32828</v>
      </c>
      <c r="AJ8" s="56"/>
      <c r="AK8" s="56"/>
      <c r="AL8" s="56"/>
      <c r="AM8" s="56"/>
      <c r="AN8" s="56"/>
      <c r="AO8" s="56"/>
      <c r="AP8" s="57"/>
      <c r="AQ8" s="47">
        <f>データ!R6</f>
        <v>346.01</v>
      </c>
      <c r="AR8" s="47"/>
      <c r="AS8" s="47"/>
      <c r="AT8" s="47"/>
      <c r="AU8" s="47"/>
      <c r="AV8" s="47"/>
      <c r="AW8" s="47"/>
      <c r="AX8" s="47"/>
      <c r="AY8" s="47">
        <f>データ!S6</f>
        <v>94.88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85.72</v>
      </c>
      <c r="K10" s="47"/>
      <c r="L10" s="47"/>
      <c r="M10" s="47"/>
      <c r="N10" s="47"/>
      <c r="O10" s="47"/>
      <c r="P10" s="47"/>
      <c r="Q10" s="47"/>
      <c r="R10" s="47">
        <f>データ!O6</f>
        <v>83.66</v>
      </c>
      <c r="S10" s="47"/>
      <c r="T10" s="47"/>
      <c r="U10" s="47"/>
      <c r="V10" s="47"/>
      <c r="W10" s="47"/>
      <c r="X10" s="47"/>
      <c r="Y10" s="47"/>
      <c r="Z10" s="78">
        <f>データ!P6</f>
        <v>4426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27312</v>
      </c>
      <c r="AJ10" s="78"/>
      <c r="AK10" s="78"/>
      <c r="AL10" s="78"/>
      <c r="AM10" s="78"/>
      <c r="AN10" s="78"/>
      <c r="AO10" s="78"/>
      <c r="AP10" s="78"/>
      <c r="AQ10" s="47">
        <f>データ!U6</f>
        <v>43.15</v>
      </c>
      <c r="AR10" s="47"/>
      <c r="AS10" s="47"/>
      <c r="AT10" s="47"/>
      <c r="AU10" s="47"/>
      <c r="AV10" s="47"/>
      <c r="AW10" s="47"/>
      <c r="AX10" s="47"/>
      <c r="AY10" s="47">
        <f>データ!V6</f>
        <v>632.95000000000005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22101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青森県　平川市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85.72</v>
      </c>
      <c r="O6" s="32">
        <f t="shared" si="3"/>
        <v>83.66</v>
      </c>
      <c r="P6" s="32">
        <f t="shared" si="3"/>
        <v>4426</v>
      </c>
      <c r="Q6" s="32">
        <f t="shared" si="3"/>
        <v>32828</v>
      </c>
      <c r="R6" s="32">
        <f t="shared" si="3"/>
        <v>346.01</v>
      </c>
      <c r="S6" s="32">
        <f t="shared" si="3"/>
        <v>94.88</v>
      </c>
      <c r="T6" s="32">
        <f t="shared" si="3"/>
        <v>27312</v>
      </c>
      <c r="U6" s="32">
        <f t="shared" si="3"/>
        <v>43.15</v>
      </c>
      <c r="V6" s="32">
        <f t="shared" si="3"/>
        <v>632.95000000000005</v>
      </c>
      <c r="W6" s="33">
        <f>IF(W7="",NA(),W7)</f>
        <v>108.72</v>
      </c>
      <c r="X6" s="33">
        <f t="shared" ref="X6:AF6" si="4">IF(X7="",NA(),X7)</f>
        <v>111.32</v>
      </c>
      <c r="Y6" s="33">
        <f t="shared" si="4"/>
        <v>110.05</v>
      </c>
      <c r="Z6" s="33">
        <f t="shared" si="4"/>
        <v>118.76</v>
      </c>
      <c r="AA6" s="33">
        <f t="shared" si="4"/>
        <v>122.01</v>
      </c>
      <c r="AB6" s="33">
        <f t="shared" si="4"/>
        <v>108.96</v>
      </c>
      <c r="AC6" s="33">
        <f t="shared" si="4"/>
        <v>107.37</v>
      </c>
      <c r="AD6" s="33">
        <f t="shared" si="4"/>
        <v>107.57</v>
      </c>
      <c r="AE6" s="33">
        <f t="shared" si="4"/>
        <v>106.55</v>
      </c>
      <c r="AF6" s="33">
        <f t="shared" si="4"/>
        <v>110.01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7.45</v>
      </c>
      <c r="AN6" s="33">
        <f t="shared" si="5"/>
        <v>8.5</v>
      </c>
      <c r="AO6" s="33">
        <f t="shared" si="5"/>
        <v>9.34</v>
      </c>
      <c r="AP6" s="33">
        <f t="shared" si="5"/>
        <v>9.56</v>
      </c>
      <c r="AQ6" s="33">
        <f t="shared" si="5"/>
        <v>2.8</v>
      </c>
      <c r="AR6" s="32" t="str">
        <f>IF(AR7="","",IF(AR7="-","【-】","【"&amp;SUBSTITUTE(TEXT(AR7,"#,##0.00"),"-","△")&amp;"】"))</f>
        <v>【0.81】</v>
      </c>
      <c r="AS6" s="33">
        <f>IF(AS7="",NA(),AS7)</f>
        <v>1943.37</v>
      </c>
      <c r="AT6" s="33">
        <f t="shared" ref="AT6:BB6" si="6">IF(AT7="",NA(),AT7)</f>
        <v>1740.51</v>
      </c>
      <c r="AU6" s="33">
        <f t="shared" si="6"/>
        <v>1616.19</v>
      </c>
      <c r="AV6" s="33">
        <f t="shared" si="6"/>
        <v>1559.24</v>
      </c>
      <c r="AW6" s="33">
        <f t="shared" si="6"/>
        <v>277.77999999999997</v>
      </c>
      <c r="AX6" s="33">
        <f t="shared" si="6"/>
        <v>969.16</v>
      </c>
      <c r="AY6" s="33">
        <f t="shared" si="6"/>
        <v>995.5</v>
      </c>
      <c r="AZ6" s="33">
        <f t="shared" si="6"/>
        <v>915.5</v>
      </c>
      <c r="BA6" s="33">
        <f t="shared" si="6"/>
        <v>963.24</v>
      </c>
      <c r="BB6" s="33">
        <f t="shared" si="6"/>
        <v>381.53</v>
      </c>
      <c r="BC6" s="32" t="str">
        <f>IF(BC7="","",IF(BC7="-","【-】","【"&amp;SUBSTITUTE(TEXT(BC7,"#,##0.00"),"-","△")&amp;"】"))</f>
        <v>【264.16】</v>
      </c>
      <c r="BD6" s="33">
        <f>IF(BD7="",NA(),BD7)</f>
        <v>243.04</v>
      </c>
      <c r="BE6" s="33">
        <f t="shared" ref="BE6:BM6" si="7">IF(BE7="",NA(),BE7)</f>
        <v>187.08</v>
      </c>
      <c r="BF6" s="33">
        <f t="shared" si="7"/>
        <v>146.01</v>
      </c>
      <c r="BG6" s="33">
        <f t="shared" si="7"/>
        <v>104.53</v>
      </c>
      <c r="BH6" s="33">
        <f t="shared" si="7"/>
        <v>72.66</v>
      </c>
      <c r="BI6" s="33">
        <f t="shared" si="7"/>
        <v>421.66</v>
      </c>
      <c r="BJ6" s="33">
        <f t="shared" si="7"/>
        <v>414.59</v>
      </c>
      <c r="BK6" s="33">
        <f t="shared" si="7"/>
        <v>404.78</v>
      </c>
      <c r="BL6" s="33">
        <f t="shared" si="7"/>
        <v>400.38</v>
      </c>
      <c r="BM6" s="33">
        <f t="shared" si="7"/>
        <v>393.27</v>
      </c>
      <c r="BN6" s="32" t="str">
        <f>IF(BN7="","",IF(BN7="-","【-】","【"&amp;SUBSTITUTE(TEXT(BN7,"#,##0.00"),"-","△")&amp;"】"))</f>
        <v>【283.72】</v>
      </c>
      <c r="BO6" s="33">
        <f>IF(BO7="",NA(),BO7)</f>
        <v>106.1</v>
      </c>
      <c r="BP6" s="33">
        <f t="shared" ref="BP6:BX6" si="8">IF(BP7="",NA(),BP7)</f>
        <v>108.52</v>
      </c>
      <c r="BQ6" s="33">
        <f t="shared" si="8"/>
        <v>107.24</v>
      </c>
      <c r="BR6" s="33">
        <f t="shared" si="8"/>
        <v>115.71</v>
      </c>
      <c r="BS6" s="33">
        <f t="shared" si="8"/>
        <v>120.78</v>
      </c>
      <c r="BT6" s="33">
        <f t="shared" si="8"/>
        <v>99.51</v>
      </c>
      <c r="BU6" s="33">
        <f t="shared" si="8"/>
        <v>97.71</v>
      </c>
      <c r="BV6" s="33">
        <f t="shared" si="8"/>
        <v>98.07</v>
      </c>
      <c r="BW6" s="33">
        <f t="shared" si="8"/>
        <v>96.56</v>
      </c>
      <c r="BX6" s="33">
        <f t="shared" si="8"/>
        <v>100.47</v>
      </c>
      <c r="BY6" s="32" t="str">
        <f>IF(BY7="","",IF(BY7="-","【-】","【"&amp;SUBSTITUTE(TEXT(BY7,"#,##0.00"),"-","△")&amp;"】"))</f>
        <v>【104.60】</v>
      </c>
      <c r="BZ6" s="33">
        <f>IF(BZ7="",NA(),BZ7)</f>
        <v>222.52</v>
      </c>
      <c r="CA6" s="33">
        <f t="shared" ref="CA6:CI6" si="9">IF(CA7="",NA(),CA7)</f>
        <v>216.98</v>
      </c>
      <c r="CB6" s="33">
        <f t="shared" si="9"/>
        <v>209.91</v>
      </c>
      <c r="CC6" s="33">
        <f t="shared" si="9"/>
        <v>203.77</v>
      </c>
      <c r="CD6" s="33">
        <f t="shared" si="9"/>
        <v>195.27</v>
      </c>
      <c r="CE6" s="33">
        <f t="shared" si="9"/>
        <v>171.34</v>
      </c>
      <c r="CF6" s="33">
        <f t="shared" si="9"/>
        <v>173.56</v>
      </c>
      <c r="CG6" s="33">
        <f t="shared" si="9"/>
        <v>172.26</v>
      </c>
      <c r="CH6" s="33">
        <f t="shared" si="9"/>
        <v>177.14</v>
      </c>
      <c r="CI6" s="33">
        <f t="shared" si="9"/>
        <v>169.82</v>
      </c>
      <c r="CJ6" s="32" t="str">
        <f>IF(CJ7="","",IF(CJ7="-","【-】","【"&amp;SUBSTITUTE(TEXT(CJ7,"#,##0.00"),"-","△")&amp;"】"))</f>
        <v>【164.21】</v>
      </c>
      <c r="CK6" s="33">
        <f>IF(CK7="",NA(),CK7)</f>
        <v>46.28</v>
      </c>
      <c r="CL6" s="33">
        <f t="shared" ref="CL6:CT6" si="10">IF(CL7="",NA(),CL7)</f>
        <v>46.33</v>
      </c>
      <c r="CM6" s="33">
        <f t="shared" si="10"/>
        <v>46.67</v>
      </c>
      <c r="CN6" s="33">
        <f t="shared" si="10"/>
        <v>46.22</v>
      </c>
      <c r="CO6" s="33">
        <f t="shared" si="10"/>
        <v>45.94</v>
      </c>
      <c r="CP6" s="33">
        <f t="shared" si="10"/>
        <v>56.8</v>
      </c>
      <c r="CQ6" s="33">
        <f t="shared" si="10"/>
        <v>55.84</v>
      </c>
      <c r="CR6" s="33">
        <f t="shared" si="10"/>
        <v>55.68</v>
      </c>
      <c r="CS6" s="33">
        <f t="shared" si="10"/>
        <v>55.64</v>
      </c>
      <c r="CT6" s="33">
        <f t="shared" si="10"/>
        <v>55.13</v>
      </c>
      <c r="CU6" s="32" t="str">
        <f>IF(CU7="","",IF(CU7="-","【-】","【"&amp;SUBSTITUTE(TEXT(CU7,"#,##0.00"),"-","△")&amp;"】"))</f>
        <v>【59.80】</v>
      </c>
      <c r="CV6" s="33">
        <f>IF(CV7="",NA(),CV7)</f>
        <v>95.72</v>
      </c>
      <c r="CW6" s="33">
        <f t="shared" ref="CW6:DE6" si="11">IF(CW7="",NA(),CW7)</f>
        <v>95.26</v>
      </c>
      <c r="CX6" s="33">
        <f t="shared" si="11"/>
        <v>95.54</v>
      </c>
      <c r="CY6" s="33">
        <f t="shared" si="11"/>
        <v>95.8</v>
      </c>
      <c r="CZ6" s="33">
        <f t="shared" si="11"/>
        <v>95.81</v>
      </c>
      <c r="DA6" s="33">
        <f t="shared" si="11"/>
        <v>83.67</v>
      </c>
      <c r="DB6" s="33">
        <f t="shared" si="11"/>
        <v>83.11</v>
      </c>
      <c r="DC6" s="33">
        <f t="shared" si="11"/>
        <v>83.18</v>
      </c>
      <c r="DD6" s="33">
        <f t="shared" si="11"/>
        <v>83.09</v>
      </c>
      <c r="DE6" s="33">
        <f t="shared" si="11"/>
        <v>83</v>
      </c>
      <c r="DF6" s="32" t="str">
        <f>IF(DF7="","",IF(DF7="-","【-】","【"&amp;SUBSTITUTE(TEXT(DF7,"#,##0.00"),"-","△")&amp;"】"))</f>
        <v>【89.78】</v>
      </c>
      <c r="DG6" s="33">
        <f>IF(DG7="",NA(),DG7)</f>
        <v>20.58</v>
      </c>
      <c r="DH6" s="33">
        <f t="shared" ref="DH6:DP6" si="12">IF(DH7="",NA(),DH7)</f>
        <v>24.1</v>
      </c>
      <c r="DI6" s="33">
        <f t="shared" si="12"/>
        <v>27.31</v>
      </c>
      <c r="DJ6" s="33">
        <f t="shared" si="12"/>
        <v>30.03</v>
      </c>
      <c r="DK6" s="33">
        <f t="shared" si="12"/>
        <v>47.75</v>
      </c>
      <c r="DL6" s="33">
        <f t="shared" si="12"/>
        <v>36.21</v>
      </c>
      <c r="DM6" s="33">
        <f t="shared" si="12"/>
        <v>37.090000000000003</v>
      </c>
      <c r="DN6" s="33">
        <f t="shared" si="12"/>
        <v>38.07</v>
      </c>
      <c r="DO6" s="33">
        <f t="shared" si="12"/>
        <v>39.06</v>
      </c>
      <c r="DP6" s="33">
        <f t="shared" si="12"/>
        <v>46.66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6.46</v>
      </c>
      <c r="DX6" s="33">
        <f t="shared" si="13"/>
        <v>6.63</v>
      </c>
      <c r="DY6" s="33">
        <f t="shared" si="13"/>
        <v>7.73</v>
      </c>
      <c r="DZ6" s="33">
        <f t="shared" si="13"/>
        <v>8.8699999999999992</v>
      </c>
      <c r="EA6" s="33">
        <f t="shared" si="13"/>
        <v>9.85</v>
      </c>
      <c r="EB6" s="32" t="str">
        <f>IF(EB7="","",IF(EB7="-","【-】","【"&amp;SUBSTITUTE(TEXT(EB7,"#,##0.00"),"-","△")&amp;"】"))</f>
        <v>【12.42】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0.79</v>
      </c>
      <c r="EI6" s="33">
        <f t="shared" si="14"/>
        <v>0.78</v>
      </c>
      <c r="EJ6" s="33">
        <f t="shared" si="14"/>
        <v>0.67</v>
      </c>
      <c r="EK6" s="33">
        <f t="shared" si="14"/>
        <v>0.67</v>
      </c>
      <c r="EL6" s="33">
        <f t="shared" si="14"/>
        <v>0.66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22101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85.72</v>
      </c>
      <c r="O7" s="36">
        <v>83.66</v>
      </c>
      <c r="P7" s="36">
        <v>4426</v>
      </c>
      <c r="Q7" s="36">
        <v>32828</v>
      </c>
      <c r="R7" s="36">
        <v>346.01</v>
      </c>
      <c r="S7" s="36">
        <v>94.88</v>
      </c>
      <c r="T7" s="36">
        <v>27312</v>
      </c>
      <c r="U7" s="36">
        <v>43.15</v>
      </c>
      <c r="V7" s="36">
        <v>632.95000000000005</v>
      </c>
      <c r="W7" s="36">
        <v>108.72</v>
      </c>
      <c r="X7" s="36">
        <v>111.32</v>
      </c>
      <c r="Y7" s="36">
        <v>110.05</v>
      </c>
      <c r="Z7" s="36">
        <v>118.76</v>
      </c>
      <c r="AA7" s="36">
        <v>122.01</v>
      </c>
      <c r="AB7" s="36">
        <v>108.96</v>
      </c>
      <c r="AC7" s="36">
        <v>107.37</v>
      </c>
      <c r="AD7" s="36">
        <v>107.57</v>
      </c>
      <c r="AE7" s="36">
        <v>106.55</v>
      </c>
      <c r="AF7" s="36">
        <v>110.01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7.45</v>
      </c>
      <c r="AN7" s="36">
        <v>8.5</v>
      </c>
      <c r="AO7" s="36">
        <v>9.34</v>
      </c>
      <c r="AP7" s="36">
        <v>9.56</v>
      </c>
      <c r="AQ7" s="36">
        <v>2.8</v>
      </c>
      <c r="AR7" s="36">
        <v>0.81</v>
      </c>
      <c r="AS7" s="36">
        <v>1943.37</v>
      </c>
      <c r="AT7" s="36">
        <v>1740.51</v>
      </c>
      <c r="AU7" s="36">
        <v>1616.19</v>
      </c>
      <c r="AV7" s="36">
        <v>1559.24</v>
      </c>
      <c r="AW7" s="36">
        <v>277.77999999999997</v>
      </c>
      <c r="AX7" s="36">
        <v>969.16</v>
      </c>
      <c r="AY7" s="36">
        <v>995.5</v>
      </c>
      <c r="AZ7" s="36">
        <v>915.5</v>
      </c>
      <c r="BA7" s="36">
        <v>963.24</v>
      </c>
      <c r="BB7" s="36">
        <v>381.53</v>
      </c>
      <c r="BC7" s="36">
        <v>264.16000000000003</v>
      </c>
      <c r="BD7" s="36">
        <v>243.04</v>
      </c>
      <c r="BE7" s="36">
        <v>187.08</v>
      </c>
      <c r="BF7" s="36">
        <v>146.01</v>
      </c>
      <c r="BG7" s="36">
        <v>104.53</v>
      </c>
      <c r="BH7" s="36">
        <v>72.66</v>
      </c>
      <c r="BI7" s="36">
        <v>421.66</v>
      </c>
      <c r="BJ7" s="36">
        <v>414.59</v>
      </c>
      <c r="BK7" s="36">
        <v>404.78</v>
      </c>
      <c r="BL7" s="36">
        <v>400.38</v>
      </c>
      <c r="BM7" s="36">
        <v>393.27</v>
      </c>
      <c r="BN7" s="36">
        <v>283.72000000000003</v>
      </c>
      <c r="BO7" s="36">
        <v>106.1</v>
      </c>
      <c r="BP7" s="36">
        <v>108.52</v>
      </c>
      <c r="BQ7" s="36">
        <v>107.24</v>
      </c>
      <c r="BR7" s="36">
        <v>115.71</v>
      </c>
      <c r="BS7" s="36">
        <v>120.78</v>
      </c>
      <c r="BT7" s="36">
        <v>99.51</v>
      </c>
      <c r="BU7" s="36">
        <v>97.71</v>
      </c>
      <c r="BV7" s="36">
        <v>98.07</v>
      </c>
      <c r="BW7" s="36">
        <v>96.56</v>
      </c>
      <c r="BX7" s="36">
        <v>100.47</v>
      </c>
      <c r="BY7" s="36">
        <v>104.6</v>
      </c>
      <c r="BZ7" s="36">
        <v>222.52</v>
      </c>
      <c r="CA7" s="36">
        <v>216.98</v>
      </c>
      <c r="CB7" s="36">
        <v>209.91</v>
      </c>
      <c r="CC7" s="36">
        <v>203.77</v>
      </c>
      <c r="CD7" s="36">
        <v>195.27</v>
      </c>
      <c r="CE7" s="36">
        <v>171.34</v>
      </c>
      <c r="CF7" s="36">
        <v>173.56</v>
      </c>
      <c r="CG7" s="36">
        <v>172.26</v>
      </c>
      <c r="CH7" s="36">
        <v>177.14</v>
      </c>
      <c r="CI7" s="36">
        <v>169.82</v>
      </c>
      <c r="CJ7" s="36">
        <v>164.21</v>
      </c>
      <c r="CK7" s="36">
        <v>46.28</v>
      </c>
      <c r="CL7" s="36">
        <v>46.33</v>
      </c>
      <c r="CM7" s="36">
        <v>46.67</v>
      </c>
      <c r="CN7" s="36">
        <v>46.22</v>
      </c>
      <c r="CO7" s="36">
        <v>45.94</v>
      </c>
      <c r="CP7" s="36">
        <v>56.8</v>
      </c>
      <c r="CQ7" s="36">
        <v>55.84</v>
      </c>
      <c r="CR7" s="36">
        <v>55.68</v>
      </c>
      <c r="CS7" s="36">
        <v>55.64</v>
      </c>
      <c r="CT7" s="36">
        <v>55.13</v>
      </c>
      <c r="CU7" s="36">
        <v>59.8</v>
      </c>
      <c r="CV7" s="36">
        <v>95.72</v>
      </c>
      <c r="CW7" s="36">
        <v>95.26</v>
      </c>
      <c r="CX7" s="36">
        <v>95.54</v>
      </c>
      <c r="CY7" s="36">
        <v>95.8</v>
      </c>
      <c r="CZ7" s="36">
        <v>95.81</v>
      </c>
      <c r="DA7" s="36">
        <v>83.67</v>
      </c>
      <c r="DB7" s="36">
        <v>83.11</v>
      </c>
      <c r="DC7" s="36">
        <v>83.18</v>
      </c>
      <c r="DD7" s="36">
        <v>83.09</v>
      </c>
      <c r="DE7" s="36">
        <v>83</v>
      </c>
      <c r="DF7" s="36">
        <v>89.78</v>
      </c>
      <c r="DG7" s="36">
        <v>20.58</v>
      </c>
      <c r="DH7" s="36">
        <v>24.1</v>
      </c>
      <c r="DI7" s="36">
        <v>27.31</v>
      </c>
      <c r="DJ7" s="36">
        <v>30.03</v>
      </c>
      <c r="DK7" s="36">
        <v>47.75</v>
      </c>
      <c r="DL7" s="36">
        <v>36.21</v>
      </c>
      <c r="DM7" s="36">
        <v>37.090000000000003</v>
      </c>
      <c r="DN7" s="36">
        <v>38.07</v>
      </c>
      <c r="DO7" s="36">
        <v>39.06</v>
      </c>
      <c r="DP7" s="36">
        <v>46.66</v>
      </c>
      <c r="DQ7" s="36">
        <v>46.31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6.46</v>
      </c>
      <c r="DX7" s="36">
        <v>6.63</v>
      </c>
      <c r="DY7" s="36">
        <v>7.73</v>
      </c>
      <c r="DZ7" s="36">
        <v>8.8699999999999992</v>
      </c>
      <c r="EA7" s="36">
        <v>9.85</v>
      </c>
      <c r="EB7" s="36">
        <v>12.42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0.79</v>
      </c>
      <c r="EI7" s="36">
        <v>0.78</v>
      </c>
      <c r="EJ7" s="36">
        <v>0.67</v>
      </c>
      <c r="EK7" s="36">
        <v>0.67</v>
      </c>
      <c r="EL7" s="36">
        <v>0.66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平川市</cp:lastModifiedBy>
  <dcterms:created xsi:type="dcterms:W3CDTF">2016-02-03T07:12:56Z</dcterms:created>
  <dcterms:modified xsi:type="dcterms:W3CDTF">2016-02-24T04:26:24Z</dcterms:modified>
  <cp:category/>
</cp:coreProperties>
</file>