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R2年度\"/>
    </mc:Choice>
  </mc:AlternateContent>
  <workbookProtection workbookAlgorithmName="SHA-512" workbookHashValue="QOqZr49k7sF5g3YEG+evfuyrpgSysucsJxtnR6+3uBgEnUuAiQrmgX+tLNJ44V+aIkkd8oIgB0Pko/5tM0ASzg==" workbookSaltValue="wOz9tKPRVf9W8gXMvuTIx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BB10" i="4"/>
  <c r="AT10" i="4"/>
  <c r="AL10" i="4"/>
  <c r="AD10" i="4"/>
  <c r="P10" i="4"/>
  <c r="B10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<sst xmlns="http://schemas.openxmlformats.org/spreadsheetml/2006/main" count="231" uniqueCount="116">
  <si>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</si>
  <si>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</si>
  <si>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</si>
  <si>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</si>
  <si>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</si>
  <si>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</si>
  <si>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</si>
  <si>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</si>
  <si>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</si>
  <si>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</si>
  <si>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</si>
  <si>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</si>
  <si>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</si>
  <si>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</si>
  <si>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</si>
  <si>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</si>
  <si>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</si>
  <si>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</si>
  <si>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</si>
  <si>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</si>
  <si>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</si>
  <si>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</si>
  <si>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</si>
  <si>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</si>
  <si>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</si>
  <si>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</si>
  <si>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</si>
  <si>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</si>
  <si>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</si>
  <si>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</si>
  <si>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</si>
  <si>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</si>
  <si>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</si>
  <si>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</si>
  <si>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</si>
  <si>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</si>
  <si>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</si>
  <si>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</si>
  <si>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</si>
  <si>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</si>
  <si>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</si>
  <si>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</si>
  <si>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</si>
  <si>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</si>
  <si>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</si>
  <si>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</si>
  <si>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</si>
  <si>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</si>
  <si>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</si>
  <si>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</si>
  <si>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</si>
  <si>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</si>
  <si>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</si>
  <si>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</si>
  <si>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</si>
  <si>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</si>
  <si>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</si>
  <si>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</si>
  <si>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</si>
  <si>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</si>
  <si>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</si>
  <si>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</si>
  <si>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</si>
  <si>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</si>
  <si>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</si>
  <si>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</si>
  <si>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</si>
  <si>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</si>
  <si>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</si>
  <si>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</si>
  <si>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</si>
  <si>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</si>
  <si>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</si>
  <si>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</si>
  <si>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</si>
  <si>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</si>
  <si>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</si>
  <si>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</si>
  <si>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</si>
  <si>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</si>
  <si>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</si>
  <si>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</si>
  <si>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</si>
  <si>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</si>
  <si>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</si>
  <si>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</si>
  <si>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</si>
  <si>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</si>
  <si>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</si>
  <si>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</si>
  <si>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</si>
  <si>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</si>
  <si>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</si>
  <si>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</si>
  <si>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</si>
  <si>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</si>
  <si>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</si>
  <si>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</si>
  <si>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</si>
  <si>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</si>
  <si>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</si>
  <si>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</si>
  <si>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</si>
  <si>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</si>
  <si>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</si>
  <si>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</si>
  <si>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</si>
  <si>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</si>
  <si>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</si>
  <si>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</si>
  <si>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</si>
  <si>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</si>
  <si>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</si>
  <si>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有形固定資産減価償却率について、類似団体と比較しても高い比率となっている。
処理施設等の計画的な点検による早期修繕を行うことで、重大な故障等を未然に防ぐ必要がある。
令和元年度から７つある処理施設について、耐用年数が過ぎた装置類を中心に、順次更新事業を行っている。
</t>
    <phoneticPr fontId="4"/>
  </si>
  <si>
    <t>人口減少による使用料の減収は、今後も避けられないため、厳しい経営状況が続くと考えられる。
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</si>
  <si>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>経常収支比率について、H30年より僅かに100%を上回り、累積欠損金比率は微減した。ただ、依然として類似団体と比較しても高い値となっている。
経費回収率においては、前年度とほぼ横ばいに推移し、50%前後となる。依然として使用料で賄えておらず、一般会計からの繰入金で賄われている。よって、適正な使用料収入の確保やより一層の費用削減策が必要である。
汚水処理原価は類似団体と比較しても高い値を示している。適正な使用料収入の確保及び汚水処理費の削減、接続率向上に向けた取組みが必要である。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</si>
</sst>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5-4EB9-AA55-11FEF5F9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5-4EB9-AA55-11FEF5F9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56.4</c:v>
                </c:pt>
                <c:pt idx="2">
                  <c:v>55.38</c:v>
                </c:pt>
                <c:pt idx="3">
                  <c:v>53.9</c:v>
                </c:pt>
                <c:pt idx="4">
                  <c:v>52.03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1-4411-B63D-B7D96DF1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1-4411-B63D-B7D96DF1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78.03</c:v>
                </c:pt>
                <c:pt idx="1">
                  <c:v>79.260000000000005</c:v>
                </c:pt>
                <c:pt idx="2">
                  <c:v>79.92</c:v>
                </c:pt>
                <c:pt idx="3">
                  <c:v>80.38</c:v>
                </c:pt>
                <c:pt idx="4">
                  <c:v>82.26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0B5-8418-608C044E4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F-40B5-8418-608C044E4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77.180000000000007</c:v>
                </c:pt>
                <c:pt idx="1">
                  <c:v>78.08</c:v>
                </c:pt>
                <c:pt idx="2">
                  <c:v>78.08</c:v>
                </c:pt>
                <c:pt idx="3">
                  <c:v>102.09</c:v>
                </c:pt>
                <c:pt idx="4">
                  <c:v>104.22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5-45CE-B9BB-2A94F7425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100.95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5-45CE-B9BB-2A94F7425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25.36</c:v>
                </c:pt>
                <c:pt idx="1">
                  <c:v>27.69</c:v>
                </c:pt>
                <c:pt idx="2">
                  <c:v>29.9</c:v>
                </c:pt>
                <c:pt idx="3">
                  <c:v>32.01</c:v>
                </c:pt>
                <c:pt idx="4">
                  <c:v>34.06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D-4A4B-955A-5343F92D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24.87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D-4A4B-955A-5343F92D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4-43C5-8368-31ED04F2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4-43C5-8368-31ED04F2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571.62</c:v>
                </c:pt>
                <c:pt idx="1">
                  <c:v>668.13</c:v>
                </c:pt>
                <c:pt idx="2">
                  <c:v>754.8</c:v>
                </c:pt>
                <c:pt idx="3">
                  <c:v>751.42</c:v>
                </c:pt>
                <c:pt idx="4">
                  <c:v>736.04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3-46BA-AF81-3F74A950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224.04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3-46BA-AF81-3F74A950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7.84</c:v>
                </c:pt>
                <c:pt idx="1">
                  <c:v>8.1199999999999992</c:v>
                </c:pt>
                <c:pt idx="2">
                  <c:v>10.29</c:v>
                </c:pt>
                <c:pt idx="3">
                  <c:v>11.77</c:v>
                </c:pt>
                <c:pt idx="4">
                  <c:v>15.48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7-4FC1-AE79-F9A26BB0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29.91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7-4FC1-AE79-F9A26BB03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1307.98</c:v>
                </c:pt>
                <c:pt idx="1">
                  <c:v>1208.28</c:v>
                </c:pt>
                <c:pt idx="2">
                  <c:v>1078.45</c:v>
                </c:pt>
                <c:pt idx="3">
                  <c:v>932.19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0-479B-AAD2-4C12A613D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0-479B-AAD2-4C12A613D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46.16</c:v>
                </c:pt>
                <c:pt idx="1">
                  <c:v>49.54</c:v>
                </c:pt>
                <c:pt idx="2">
                  <c:v>50.34</c:v>
                </c:pt>
                <c:pt idx="3">
                  <c:v>49.06</c:v>
                </c:pt>
                <c:pt idx="4">
                  <c:v>52.26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8-4E2B-8B06-15980345E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8-4E2B-8B06-15980345E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336.07</c:v>
                </c:pt>
                <c:pt idx="1">
                  <c:v>311.77</c:v>
                </c:pt>
                <c:pt idx="2">
                  <c:v>306.51</c:v>
                </c:pt>
                <c:pt idx="3">
                  <c:v>314.67</c:v>
                </c:pt>
                <c:pt idx="4">
                  <c:v>296.63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9-4821-A991-A4AC2A1D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9-4821-A991-A4AC2A1D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BF31" zoomScale="75" zoomScaleNormal="7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平川市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31112</v>
      </c>
      <c r="AM8" s="69"/>
      <c r="AN8" s="69"/>
      <c r="AO8" s="69"/>
      <c r="AP8" s="69"/>
      <c r="AQ8" s="69"/>
      <c r="AR8" s="69"/>
      <c r="AS8" s="69"/>
      <c r="AT8" s="68">
        <f>データ!T6</f>
        <v>346.01</v>
      </c>
      <c r="AU8" s="68"/>
      <c r="AV8" s="68"/>
      <c r="AW8" s="68"/>
      <c r="AX8" s="68"/>
      <c r="AY8" s="68"/>
      <c r="AZ8" s="68"/>
      <c r="BA8" s="68"/>
      <c r="BB8" s="68">
        <f>データ!U6</f>
        <v>89.92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75.84</v>
      </c>
      <c r="J10" s="68"/>
      <c r="K10" s="68"/>
      <c r="L10" s="68"/>
      <c r="M10" s="68"/>
      <c r="N10" s="68"/>
      <c r="O10" s="68"/>
      <c r="P10" s="68">
        <f>データ!P6</f>
        <v>20.52</v>
      </c>
      <c r="Q10" s="68"/>
      <c r="R10" s="68"/>
      <c r="S10" s="68"/>
      <c r="T10" s="68"/>
      <c r="U10" s="68"/>
      <c r="V10" s="68"/>
      <c r="W10" s="68">
        <f>データ!Q6</f>
        <v>87.93</v>
      </c>
      <c r="X10" s="68"/>
      <c r="Y10" s="68"/>
      <c r="Z10" s="68"/>
      <c r="AA10" s="68"/>
      <c r="AB10" s="68"/>
      <c r="AC10" s="68"/>
      <c r="AD10" s="69">
        <f>データ!R6</f>
        <v>3124</v>
      </c>
      <c r="AE10" s="69"/>
      <c r="AF10" s="69"/>
      <c r="AG10" s="69"/>
      <c r="AH10" s="69"/>
      <c r="AI10" s="69"/>
      <c r="AJ10" s="69"/>
      <c r="AK10" s="2"/>
      <c r="AL10" s="69">
        <f>データ!V6</f>
        <v>6349</v>
      </c>
      <c r="AM10" s="69"/>
      <c r="AN10" s="69"/>
      <c r="AO10" s="69"/>
      <c r="AP10" s="69"/>
      <c r="AQ10" s="69"/>
      <c r="AR10" s="69"/>
      <c r="AS10" s="69"/>
      <c r="AT10" s="68">
        <f>データ!W6</f>
        <v>3.32</v>
      </c>
      <c r="AU10" s="68"/>
      <c r="AV10" s="68"/>
      <c r="AW10" s="68"/>
      <c r="AX10" s="68"/>
      <c r="AY10" s="68"/>
      <c r="AZ10" s="68"/>
      <c r="BA10" s="68"/>
      <c r="BB10" s="68">
        <f>データ!X6</f>
        <v>1912.35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RvII0BdloZDhBnUoad/hwXDvr3+akQO2XgKXx2ffj3qDbPTFdexbvyjGxQK/nuibjK1HoLTWgfdPrUGoxeR8KQ==" saltValue="cXjbV/8RadoyQGlg9bZbH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75.84</v>
      </c>
      <c r="P6" s="34">
        <f t="shared" si="3"/>
        <v>20.52</v>
      </c>
      <c r="Q6" s="34">
        <f t="shared" si="3"/>
        <v>87.93</v>
      </c>
      <c r="R6" s="34">
        <f t="shared" si="3"/>
        <v>3124</v>
      </c>
      <c r="S6" s="34">
        <f t="shared" si="3"/>
        <v>31112</v>
      </c>
      <c r="T6" s="34">
        <f t="shared" si="3"/>
        <v>346.01</v>
      </c>
      <c r="U6" s="34">
        <f t="shared" si="3"/>
        <v>89.92</v>
      </c>
      <c r="V6" s="34">
        <f t="shared" si="3"/>
        <v>6349</v>
      </c>
      <c r="W6" s="34">
        <f t="shared" si="3"/>
        <v>3.32</v>
      </c>
      <c r="X6" s="34">
        <f t="shared" si="3"/>
        <v>1912.35</v>
      </c>
      <c r="Y6" s="35">
        <f>IF(Y7="",NA(),Y7)</f>
        <v>77.180000000000007</v>
      </c>
      <c r="Z6" s="35">
        <f t="shared" ref="Z6:AH6" si="4">IF(Z7="",NA(),Z7)</f>
        <v>78.08</v>
      </c>
      <c r="AA6" s="35">
        <f t="shared" si="4"/>
        <v>78.08</v>
      </c>
      <c r="AB6" s="35">
        <f t="shared" si="4"/>
        <v>102.09</v>
      </c>
      <c r="AC6" s="35">
        <f t="shared" si="4"/>
        <v>104.22</v>
      </c>
      <c r="AD6" s="35">
        <f t="shared" si="4"/>
        <v>99.64</v>
      </c>
      <c r="AE6" s="35">
        <f t="shared" si="4"/>
        <v>99.66</v>
      </c>
      <c r="AF6" s="35">
        <f t="shared" si="4"/>
        <v>100.95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>
        <f>IF(AJ7="",NA(),AJ7)</f>
        <v>571.62</v>
      </c>
      <c r="AK6" s="35">
        <f t="shared" ref="AK6:AS6" si="5">IF(AK7="",NA(),AK7)</f>
        <v>668.13</v>
      </c>
      <c r="AL6" s="35">
        <f t="shared" si="5"/>
        <v>754.8</v>
      </c>
      <c r="AM6" s="35">
        <f t="shared" si="5"/>
        <v>751.42</v>
      </c>
      <c r="AN6" s="35">
        <f t="shared" si="5"/>
        <v>736.04</v>
      </c>
      <c r="AO6" s="35">
        <f t="shared" si="5"/>
        <v>214.61</v>
      </c>
      <c r="AP6" s="35">
        <f t="shared" si="5"/>
        <v>225.39</v>
      </c>
      <c r="AQ6" s="35">
        <f t="shared" si="5"/>
        <v>224.04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>
        <f>IF(AU7="",NA(),AU7)</f>
        <v>7.84</v>
      </c>
      <c r="AV6" s="35">
        <f t="shared" ref="AV6:BD6" si="6">IF(AV7="",NA(),AV7)</f>
        <v>8.1199999999999992</v>
      </c>
      <c r="AW6" s="35">
        <f t="shared" si="6"/>
        <v>10.29</v>
      </c>
      <c r="AX6" s="35">
        <f t="shared" si="6"/>
        <v>11.77</v>
      </c>
      <c r="AY6" s="35">
        <f t="shared" si="6"/>
        <v>15.48</v>
      </c>
      <c r="AZ6" s="35">
        <f t="shared" si="6"/>
        <v>29.45</v>
      </c>
      <c r="BA6" s="35">
        <f t="shared" si="6"/>
        <v>31.84</v>
      </c>
      <c r="BB6" s="35">
        <f t="shared" si="6"/>
        <v>29.91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>
        <f>IF(BF7="",NA(),BF7)</f>
        <v>1307.98</v>
      </c>
      <c r="BG6" s="35">
        <f t="shared" ref="BG6:BO6" si="7">IF(BG7="",NA(),BG7)</f>
        <v>1208.28</v>
      </c>
      <c r="BH6" s="35">
        <f t="shared" si="7"/>
        <v>1078.45</v>
      </c>
      <c r="BI6" s="35">
        <f t="shared" si="7"/>
        <v>932.19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46.16</v>
      </c>
      <c r="BR6" s="35">
        <f t="shared" ref="BR6:BZ6" si="8">IF(BR7="",NA(),BR7)</f>
        <v>49.54</v>
      </c>
      <c r="BS6" s="35">
        <f t="shared" si="8"/>
        <v>50.34</v>
      </c>
      <c r="BT6" s="35">
        <f t="shared" si="8"/>
        <v>49.06</v>
      </c>
      <c r="BU6" s="35">
        <f t="shared" si="8"/>
        <v>52.26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336.07</v>
      </c>
      <c r="CC6" s="35">
        <f t="shared" ref="CC6:CK6" si="9">IF(CC7="",NA(),CC7)</f>
        <v>311.77</v>
      </c>
      <c r="CD6" s="35">
        <f t="shared" si="9"/>
        <v>306.51</v>
      </c>
      <c r="CE6" s="35">
        <f t="shared" si="9"/>
        <v>314.67</v>
      </c>
      <c r="CF6" s="35">
        <f t="shared" si="9"/>
        <v>296.63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56.1</v>
      </c>
      <c r="CN6" s="35">
        <f t="shared" ref="CN6:CV6" si="10">IF(CN7="",NA(),CN7)</f>
        <v>56.4</v>
      </c>
      <c r="CO6" s="35">
        <f t="shared" si="10"/>
        <v>55.38</v>
      </c>
      <c r="CP6" s="35">
        <f t="shared" si="10"/>
        <v>53.9</v>
      </c>
      <c r="CQ6" s="35">
        <f t="shared" si="10"/>
        <v>52.03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78.03</v>
      </c>
      <c r="CY6" s="35">
        <f t="shared" ref="CY6:DG6" si="11">IF(CY7="",NA(),CY7)</f>
        <v>79.260000000000005</v>
      </c>
      <c r="CZ6" s="35">
        <f t="shared" si="11"/>
        <v>79.92</v>
      </c>
      <c r="DA6" s="35">
        <f t="shared" si="11"/>
        <v>80.38</v>
      </c>
      <c r="DB6" s="35">
        <f t="shared" si="11"/>
        <v>82.26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>
        <f>IF(DI7="",NA(),DI7)</f>
        <v>25.36</v>
      </c>
      <c r="DJ6" s="35">
        <f t="shared" ref="DJ6:DR6" si="12">IF(DJ7="",NA(),DJ7)</f>
        <v>27.69</v>
      </c>
      <c r="DK6" s="35">
        <f t="shared" si="12"/>
        <v>29.9</v>
      </c>
      <c r="DL6" s="35">
        <f t="shared" si="12"/>
        <v>32.01</v>
      </c>
      <c r="DM6" s="35">
        <f t="shared" si="12"/>
        <v>34.06</v>
      </c>
      <c r="DN6" s="35">
        <f t="shared" si="12"/>
        <v>22.41</v>
      </c>
      <c r="DO6" s="35">
        <f t="shared" si="12"/>
        <v>22.9</v>
      </c>
      <c r="DP6" s="35">
        <f t="shared" si="12"/>
        <v>24.87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22101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75.84</v>
      </c>
      <c r="P7" s="38">
        <v>20.52</v>
      </c>
      <c r="Q7" s="38">
        <v>87.93</v>
      </c>
      <c r="R7" s="38">
        <v>3124</v>
      </c>
      <c r="S7" s="38">
        <v>31112</v>
      </c>
      <c r="T7" s="38">
        <v>346.01</v>
      </c>
      <c r="U7" s="38">
        <v>89.92</v>
      </c>
      <c r="V7" s="38">
        <v>6349</v>
      </c>
      <c r="W7" s="38">
        <v>3.32</v>
      </c>
      <c r="X7" s="38">
        <v>1912.35</v>
      </c>
      <c r="Y7" s="38">
        <v>77.180000000000007</v>
      </c>
      <c r="Z7" s="38">
        <v>78.08</v>
      </c>
      <c r="AA7" s="38">
        <v>78.08</v>
      </c>
      <c r="AB7" s="38">
        <v>102.09</v>
      </c>
      <c r="AC7" s="38">
        <v>104.22</v>
      </c>
      <c r="AD7" s="38">
        <v>99.64</v>
      </c>
      <c r="AE7" s="38">
        <v>99.66</v>
      </c>
      <c r="AF7" s="38">
        <v>100.95</v>
      </c>
      <c r="AG7" s="38">
        <v>101.77</v>
      </c>
      <c r="AH7" s="38">
        <v>103.6</v>
      </c>
      <c r="AI7" s="38">
        <v>102.97</v>
      </c>
      <c r="AJ7" s="38">
        <v>571.62</v>
      </c>
      <c r="AK7" s="38">
        <v>668.13</v>
      </c>
      <c r="AL7" s="38">
        <v>754.8</v>
      </c>
      <c r="AM7" s="38">
        <v>751.42</v>
      </c>
      <c r="AN7" s="38">
        <v>736.04</v>
      </c>
      <c r="AO7" s="38">
        <v>214.61</v>
      </c>
      <c r="AP7" s="38">
        <v>225.39</v>
      </c>
      <c r="AQ7" s="38">
        <v>224.04</v>
      </c>
      <c r="AR7" s="38">
        <v>227.4</v>
      </c>
      <c r="AS7" s="38">
        <v>193.99</v>
      </c>
      <c r="AT7" s="38">
        <v>165.48</v>
      </c>
      <c r="AU7" s="38">
        <v>7.84</v>
      </c>
      <c r="AV7" s="38">
        <v>8.1199999999999992</v>
      </c>
      <c r="AW7" s="38">
        <v>10.29</v>
      </c>
      <c r="AX7" s="38">
        <v>11.77</v>
      </c>
      <c r="AY7" s="38">
        <v>15.48</v>
      </c>
      <c r="AZ7" s="38">
        <v>29.45</v>
      </c>
      <c r="BA7" s="38">
        <v>31.84</v>
      </c>
      <c r="BB7" s="38">
        <v>29.91</v>
      </c>
      <c r="BC7" s="38">
        <v>29.54</v>
      </c>
      <c r="BD7" s="38">
        <v>26.99</v>
      </c>
      <c r="BE7" s="38">
        <v>33.840000000000003</v>
      </c>
      <c r="BF7" s="38">
        <v>1307.98</v>
      </c>
      <c r="BG7" s="38">
        <v>1208.28</v>
      </c>
      <c r="BH7" s="38">
        <v>1078.45</v>
      </c>
      <c r="BI7" s="38">
        <v>932.19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46.16</v>
      </c>
      <c r="BR7" s="38">
        <v>49.54</v>
      </c>
      <c r="BS7" s="38">
        <v>50.34</v>
      </c>
      <c r="BT7" s="38">
        <v>49.06</v>
      </c>
      <c r="BU7" s="38">
        <v>52.26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336.07</v>
      </c>
      <c r="CC7" s="38">
        <v>311.77</v>
      </c>
      <c r="CD7" s="38">
        <v>306.51</v>
      </c>
      <c r="CE7" s="38">
        <v>314.67</v>
      </c>
      <c r="CF7" s="38">
        <v>296.63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56.1</v>
      </c>
      <c r="CN7" s="38">
        <v>56.4</v>
      </c>
      <c r="CO7" s="38">
        <v>55.38</v>
      </c>
      <c r="CP7" s="38">
        <v>53.9</v>
      </c>
      <c r="CQ7" s="38">
        <v>52.03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78.03</v>
      </c>
      <c r="CY7" s="38">
        <v>79.260000000000005</v>
      </c>
      <c r="CZ7" s="38">
        <v>79.92</v>
      </c>
      <c r="DA7" s="38">
        <v>80.38</v>
      </c>
      <c r="DB7" s="38">
        <v>82.26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>
        <v>25.36</v>
      </c>
      <c r="DJ7" s="38">
        <v>27.69</v>
      </c>
      <c r="DK7" s="38">
        <v>29.9</v>
      </c>
      <c r="DL7" s="38">
        <v>32.01</v>
      </c>
      <c r="DM7" s="38">
        <v>34.06</v>
      </c>
      <c r="DN7" s="38">
        <v>22.41</v>
      </c>
      <c r="DO7" s="38">
        <v>22.9</v>
      </c>
      <c r="DP7" s="38">
        <v>24.87</v>
      </c>
      <c r="DQ7" s="38">
        <v>24.13</v>
      </c>
      <c r="DR7" s="38">
        <v>23.06</v>
      </c>
      <c r="DS7" s="38">
        <v>24.97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599</cp:lastModifiedBy>
  <cp:lastPrinted>2021-01-20T01:26:48Z</cp:lastPrinted>
  <dcterms:created xsi:type="dcterms:W3CDTF">2020-12-04T02:35:20Z</dcterms:created>
  <dcterms:modified xsi:type="dcterms:W3CDTF">2021-01-20T05:01:30Z</dcterms:modified>
  <cp:category/>
</cp:coreProperties>
</file>