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0" yWindow="0" windowWidth="20490" windowHeight="775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P6" i="5"/>
  <c r="O6" i="5"/>
  <c r="N6" i="5"/>
  <c r="M6" i="5"/>
  <c r="L6" i="5"/>
  <c r="Z8" i="4" s="1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Q8" i="4"/>
  <c r="AI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<sst xmlns="http://schemas.openxmlformats.org/spreadsheetml/2006/main" count="218" uniqueCount="108">
  <si>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</si>
  <si>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</si>
  <si>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</si>
  <si>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</si>
  <si>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</si>
  <si>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</si>
  <si>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</si>
  <si>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</si>
  <si>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</si>
  <si>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</si>
  <si>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</si>
  <si>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</si>
  <si>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</si>
  <si>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</si>
  <si>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</si>
  <si>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</si>
  <si>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</si>
  <si>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</si>
  <si>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</si>
  <si>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</si>
  <si>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</si>
  <si>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</si>
  <si>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</si>
  <si>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</si>
  <si>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</si>
  <si>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</si>
  <si>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</si>
  <si>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</si>
  <si>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</si>
  <si>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</si>
  <si>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</si>
  <si>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</si>
  <si>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</si>
  <si>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</si>
  <si>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</si>
  <si>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</si>
  <si>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</si>
  <si>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</si>
  <si>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</si>
  <si>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</si>
  <si>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</si>
  <si>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</si>
  <si>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</si>
  <si>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</si>
  <si>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</si>
  <si>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</si>
  <si>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</si>
  <si>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</si>
  <si>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</si>
  <si>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</si>
  <si>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</si>
  <si>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</si>
  <si>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</si>
  <si>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</si>
  <si>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</si>
  <si>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</si>
  <si>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</si>
  <si>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</si>
  <si>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</si>
  <si>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</si>
  <si>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</si>
  <si>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</si>
  <si>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</si>
  <si>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</si>
  <si>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</si>
  <si>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</si>
  <si>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</si>
  <si>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</si>
  <si>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</si>
  <si>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</si>
  <si>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</si>
  <si>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</si>
  <si>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</si>
  <si>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</si>
  <si>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</si>
  <si>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</si>
  <si>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</si>
  <si>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</si>
  <si>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</si>
  <si>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</si>
  <si>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</si>
  <si>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</si>
  <si>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</si>
  <si>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</si>
  <si>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</si>
  <si>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</si>
  <si>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</si>
  <si>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</si>
  <si>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</si>
  <si>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</si>
  <si>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</si>
  <si>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</si>
  <si>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</si>
  <si>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平川市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</si>
  <si>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</si>
  <si>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</si>
  <si>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</si>
  <si>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</si>
  <si>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</si>
  <si>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</si>
  <si>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</si>
  <si>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</si>
  <si>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</si>
  <si>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</si>
  <si>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</si>
  <si>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収益的収支比率は類似団体からみると高比率になっており、ある程度安定した経営となっている。
H25年度が20.12％となっているのは地方債の繰上償還に伴うものである。
施設利用率については当初計画の給水人口、配水能力からみると、大幅な給水人口の減少等に伴い低い比率となっており、有収率も徐々に低下傾向にある。
</t>
    <rPh sb="138" eb="140">
      <t>ユウシュウ</t>
    </rPh>
    <rPh sb="140" eb="141">
      <t>リツ</t>
    </rPh>
    <rPh sb="142" eb="144">
      <t>ジョジョ</t>
    </rPh>
    <rPh sb="145" eb="147">
      <t>テイカ</t>
    </rPh>
    <rPh sb="147" eb="149">
      <t>ケイコウ</t>
    </rPh>
    <phoneticPr fontId="4"/>
  </si>
  <si>
    <t xml:space="preserve">現在法的耐用年数を経過した管路はない。
</t>
    <phoneticPr fontId="4"/>
  </si>
  <si>
    <t xml:space="preserve">今後の人口減少、給水収益の減少に対する費用削減策、給水人口や水需要予測などを活用して、有効な施設利用、規模を判断しダウンサイジングなどを検討する必要がある。
また、老朽管路の更新時期の見極め、財源の確保、更新費用の平準化などに取り組む必要がある。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</si>
</sst>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22880"/>
        <c:axId val="9532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22880"/>
        <c:axId val="95324800"/>
      </c:lineChart>
      <c:dateAx>
        <c:axId val="9532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24800"/>
        <c:crosses val="autoZero"/>
        <c:auto val="1"/>
        <c:lblOffset val="100"/>
        <c:baseTimeUnit val="years"/>
      </c:dateAx>
      <c:valAx>
        <c:axId val="9532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32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10.91</c:v>
                </c:pt>
                <c:pt idx="1">
                  <c:v>11.43</c:v>
                </c:pt>
                <c:pt idx="2">
                  <c:v>10.86</c:v>
                </c:pt>
                <c:pt idx="3">
                  <c:v>11.58</c:v>
                </c:pt>
                <c:pt idx="4">
                  <c:v>10.7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93248"/>
        <c:axId val="3789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93248"/>
        <c:axId val="37895168"/>
      </c:lineChart>
      <c:dateAx>
        <c:axId val="3789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895168"/>
        <c:crosses val="autoZero"/>
        <c:auto val="1"/>
        <c:lblOffset val="100"/>
        <c:baseTimeUnit val="years"/>
      </c:dateAx>
      <c:valAx>
        <c:axId val="3789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89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90.12</c:v>
                </c:pt>
                <c:pt idx="1">
                  <c:v>90</c:v>
                </c:pt>
                <c:pt idx="2">
                  <c:v>88.17</c:v>
                </c:pt>
                <c:pt idx="3">
                  <c:v>76.44</c:v>
                </c:pt>
                <c:pt idx="4">
                  <c:v>78.47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33824"/>
        <c:axId val="3793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33824"/>
        <c:axId val="37935744"/>
      </c:lineChart>
      <c:dateAx>
        <c:axId val="3793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35744"/>
        <c:crosses val="autoZero"/>
        <c:auto val="1"/>
        <c:lblOffset val="100"/>
        <c:baseTimeUnit val="years"/>
      </c:dateAx>
      <c:valAx>
        <c:axId val="3793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93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144.93</c:v>
                </c:pt>
                <c:pt idx="1">
                  <c:v>119.84</c:v>
                </c:pt>
                <c:pt idx="2">
                  <c:v>20.12</c:v>
                </c:pt>
                <c:pt idx="3">
                  <c:v>137.81</c:v>
                </c:pt>
                <c:pt idx="4">
                  <c:v>143.94999999999999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5504"/>
        <c:axId val="3776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65504"/>
        <c:axId val="37767424"/>
      </c:lineChart>
      <c:dateAx>
        <c:axId val="37765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67424"/>
        <c:crosses val="autoZero"/>
        <c:auto val="1"/>
        <c:lblOffset val="100"/>
        <c:baseTimeUnit val="years"/>
      </c:dateAx>
      <c:valAx>
        <c:axId val="3776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765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89696"/>
        <c:axId val="3779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89696"/>
        <c:axId val="37791616"/>
      </c:lineChart>
      <c:dateAx>
        <c:axId val="3778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91616"/>
        <c:crosses val="autoZero"/>
        <c:auto val="1"/>
        <c:lblOffset val="100"/>
        <c:baseTimeUnit val="years"/>
      </c:dateAx>
      <c:valAx>
        <c:axId val="3779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78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19072"/>
        <c:axId val="9523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19072"/>
        <c:axId val="95233536"/>
      </c:lineChart>
      <c:dateAx>
        <c:axId val="9521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33536"/>
        <c:crosses val="autoZero"/>
        <c:auto val="1"/>
        <c:lblOffset val="100"/>
        <c:baseTimeUnit val="years"/>
      </c:dateAx>
      <c:valAx>
        <c:axId val="9523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1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18720"/>
        <c:axId val="3752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18720"/>
        <c:axId val="37524992"/>
      </c:lineChart>
      <c:dateAx>
        <c:axId val="3751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24992"/>
        <c:crosses val="autoZero"/>
        <c:auto val="1"/>
        <c:lblOffset val="100"/>
        <c:baseTimeUnit val="years"/>
      </c:dateAx>
      <c:valAx>
        <c:axId val="3752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1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2896"/>
        <c:axId val="3755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52896"/>
        <c:axId val="37554816"/>
      </c:lineChart>
      <c:dateAx>
        <c:axId val="3755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54816"/>
        <c:crosses val="autoZero"/>
        <c:auto val="1"/>
        <c:lblOffset val="100"/>
        <c:baseTimeUnit val="years"/>
      </c:dateAx>
      <c:valAx>
        <c:axId val="3755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5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598.5</c:v>
                </c:pt>
                <c:pt idx="1">
                  <c:v>575.88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93472"/>
        <c:axId val="3759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93472"/>
        <c:axId val="37595392"/>
      </c:lineChart>
      <c:dateAx>
        <c:axId val="3759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95392"/>
        <c:crosses val="autoZero"/>
        <c:auto val="1"/>
        <c:lblOffset val="100"/>
        <c:baseTimeUnit val="years"/>
      </c:dateAx>
      <c:valAx>
        <c:axId val="3759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9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103.51</c:v>
                </c:pt>
                <c:pt idx="1">
                  <c:v>102.54</c:v>
                </c:pt>
                <c:pt idx="2">
                  <c:v>79.12</c:v>
                </c:pt>
                <c:pt idx="3">
                  <c:v>137.81</c:v>
                </c:pt>
                <c:pt idx="4">
                  <c:v>143.94999999999999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11776"/>
        <c:axId val="3771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11776"/>
        <c:axId val="37712256"/>
      </c:lineChart>
      <c:dateAx>
        <c:axId val="3761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12256"/>
        <c:crosses val="autoZero"/>
        <c:auto val="1"/>
        <c:lblOffset val="100"/>
        <c:baseTimeUnit val="years"/>
      </c:dateAx>
      <c:valAx>
        <c:axId val="3771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1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324.32</c:v>
                </c:pt>
                <c:pt idx="1">
                  <c:v>311.08</c:v>
                </c:pt>
                <c:pt idx="2">
                  <c:v>405.28</c:v>
                </c:pt>
                <c:pt idx="3">
                  <c:v>246.26</c:v>
                </c:pt>
                <c:pt idx="4">
                  <c:v>245.89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29792"/>
        <c:axId val="3773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29792"/>
        <c:axId val="37731712"/>
      </c:lineChart>
      <c:dateAx>
        <c:axId val="3772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31712"/>
        <c:crosses val="autoZero"/>
        <c:auto val="1"/>
        <c:lblOffset val="100"/>
        <c:baseTimeUnit val="years"/>
      </c:dateAx>
      <c:valAx>
        <c:axId val="3773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72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91" zoomScaleNormal="91" workbookViewId="0">
      <selection activeCell="B6" sqref="B6:AG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青森県　平川市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32440</v>
      </c>
      <c r="AJ8" s="74"/>
      <c r="AK8" s="74"/>
      <c r="AL8" s="74"/>
      <c r="AM8" s="74"/>
      <c r="AN8" s="74"/>
      <c r="AO8" s="74"/>
      <c r="AP8" s="75"/>
      <c r="AQ8" s="56">
        <f>データ!R6</f>
        <v>346.01</v>
      </c>
      <c r="AR8" s="56"/>
      <c r="AS8" s="56"/>
      <c r="AT8" s="56"/>
      <c r="AU8" s="56"/>
      <c r="AV8" s="56"/>
      <c r="AW8" s="56"/>
      <c r="AX8" s="56"/>
      <c r="AY8" s="56">
        <f>データ!S6</f>
        <v>93.75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0.97</v>
      </c>
      <c r="S10" s="56"/>
      <c r="T10" s="56"/>
      <c r="U10" s="56"/>
      <c r="V10" s="56"/>
      <c r="W10" s="56"/>
      <c r="X10" s="56"/>
      <c r="Y10" s="56"/>
      <c r="Z10" s="64">
        <f>データ!P6</f>
        <v>3666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313</v>
      </c>
      <c r="AJ10" s="64"/>
      <c r="AK10" s="64"/>
      <c r="AL10" s="64"/>
      <c r="AM10" s="64"/>
      <c r="AN10" s="64"/>
      <c r="AO10" s="64"/>
      <c r="AP10" s="64"/>
      <c r="AQ10" s="56">
        <f>データ!U6</f>
        <v>0.84</v>
      </c>
      <c r="AR10" s="56"/>
      <c r="AS10" s="56"/>
      <c r="AT10" s="56"/>
      <c r="AU10" s="56"/>
      <c r="AV10" s="56"/>
      <c r="AW10" s="56"/>
      <c r="AX10" s="56"/>
      <c r="AY10" s="56">
        <f>データ!V6</f>
        <v>372.62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105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22101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青森県　平川市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0.97</v>
      </c>
      <c r="P6" s="32">
        <f t="shared" si="3"/>
        <v>3666</v>
      </c>
      <c r="Q6" s="32">
        <f t="shared" si="3"/>
        <v>32440</v>
      </c>
      <c r="R6" s="32">
        <f t="shared" si="3"/>
        <v>346.01</v>
      </c>
      <c r="S6" s="32">
        <f t="shared" si="3"/>
        <v>93.75</v>
      </c>
      <c r="T6" s="32">
        <f t="shared" si="3"/>
        <v>313</v>
      </c>
      <c r="U6" s="32">
        <f t="shared" si="3"/>
        <v>0.84</v>
      </c>
      <c r="V6" s="32">
        <f t="shared" si="3"/>
        <v>372.62</v>
      </c>
      <c r="W6" s="33">
        <f>IF(W7="",NA(),W7)</f>
        <v>144.93</v>
      </c>
      <c r="X6" s="33">
        <f t="shared" ref="X6:AF6" si="4">IF(X7="",NA(),X7)</f>
        <v>119.84</v>
      </c>
      <c r="Y6" s="33">
        <f t="shared" si="4"/>
        <v>20.12</v>
      </c>
      <c r="Z6" s="33">
        <f t="shared" si="4"/>
        <v>137.81</v>
      </c>
      <c r="AA6" s="33">
        <f t="shared" si="4"/>
        <v>143.94999999999999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598.5</v>
      </c>
      <c r="BE6" s="33">
        <f t="shared" ref="BE6:BM6" si="7">IF(BE7="",NA(),BE7)</f>
        <v>575.88</v>
      </c>
      <c r="BF6" s="32">
        <f t="shared" si="7"/>
        <v>0</v>
      </c>
      <c r="BG6" s="32">
        <f t="shared" si="7"/>
        <v>0</v>
      </c>
      <c r="BH6" s="32">
        <f t="shared" si="7"/>
        <v>0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103.51</v>
      </c>
      <c r="BP6" s="33">
        <f t="shared" ref="BP6:BX6" si="8">IF(BP7="",NA(),BP7)</f>
        <v>102.54</v>
      </c>
      <c r="BQ6" s="33">
        <f t="shared" si="8"/>
        <v>79.12</v>
      </c>
      <c r="BR6" s="33">
        <f t="shared" si="8"/>
        <v>137.81</v>
      </c>
      <c r="BS6" s="33">
        <f t="shared" si="8"/>
        <v>143.94999999999999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324.32</v>
      </c>
      <c r="CA6" s="33">
        <f t="shared" ref="CA6:CI6" si="9">IF(CA7="",NA(),CA7)</f>
        <v>311.08</v>
      </c>
      <c r="CB6" s="33">
        <f t="shared" si="9"/>
        <v>405.28</v>
      </c>
      <c r="CC6" s="33">
        <f t="shared" si="9"/>
        <v>246.26</v>
      </c>
      <c r="CD6" s="33">
        <f t="shared" si="9"/>
        <v>245.89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10.91</v>
      </c>
      <c r="CL6" s="33">
        <f t="shared" ref="CL6:CT6" si="10">IF(CL7="",NA(),CL7)</f>
        <v>11.43</v>
      </c>
      <c r="CM6" s="33">
        <f t="shared" si="10"/>
        <v>10.86</v>
      </c>
      <c r="CN6" s="33">
        <f t="shared" si="10"/>
        <v>11.58</v>
      </c>
      <c r="CO6" s="33">
        <f t="shared" si="10"/>
        <v>10.7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90.12</v>
      </c>
      <c r="CW6" s="33">
        <f t="shared" ref="CW6:DE6" si="11">IF(CW7="",NA(),CW7)</f>
        <v>90</v>
      </c>
      <c r="CX6" s="33">
        <f t="shared" si="11"/>
        <v>88.17</v>
      </c>
      <c r="CY6" s="33">
        <f t="shared" si="11"/>
        <v>76.44</v>
      </c>
      <c r="CZ6" s="33">
        <f t="shared" si="11"/>
        <v>78.47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22101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0.97</v>
      </c>
      <c r="P7" s="36">
        <v>3666</v>
      </c>
      <c r="Q7" s="36">
        <v>32440</v>
      </c>
      <c r="R7" s="36">
        <v>346.01</v>
      </c>
      <c r="S7" s="36">
        <v>93.75</v>
      </c>
      <c r="T7" s="36">
        <v>313</v>
      </c>
      <c r="U7" s="36">
        <v>0.84</v>
      </c>
      <c r="V7" s="36">
        <v>372.62</v>
      </c>
      <c r="W7" s="36">
        <v>144.93</v>
      </c>
      <c r="X7" s="36">
        <v>119.84</v>
      </c>
      <c r="Y7" s="36">
        <v>20.12</v>
      </c>
      <c r="Z7" s="36">
        <v>137.81</v>
      </c>
      <c r="AA7" s="36">
        <v>143.94999999999999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598.5</v>
      </c>
      <c r="BE7" s="36">
        <v>575.88</v>
      </c>
      <c r="BF7" s="36">
        <v>0</v>
      </c>
      <c r="BG7" s="36">
        <v>0</v>
      </c>
      <c r="BH7" s="36">
        <v>0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103.51</v>
      </c>
      <c r="BP7" s="36">
        <v>102.54</v>
      </c>
      <c r="BQ7" s="36">
        <v>79.12</v>
      </c>
      <c r="BR7" s="36">
        <v>137.81</v>
      </c>
      <c r="BS7" s="36">
        <v>143.94999999999999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324.32</v>
      </c>
      <c r="CA7" s="36">
        <v>311.08</v>
      </c>
      <c r="CB7" s="36">
        <v>405.28</v>
      </c>
      <c r="CC7" s="36">
        <v>246.26</v>
      </c>
      <c r="CD7" s="36">
        <v>245.89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10.91</v>
      </c>
      <c r="CL7" s="36">
        <v>11.43</v>
      </c>
      <c r="CM7" s="36">
        <v>10.86</v>
      </c>
      <c r="CN7" s="36">
        <v>11.58</v>
      </c>
      <c r="CO7" s="36">
        <v>10.7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90.12</v>
      </c>
      <c r="CW7" s="36">
        <v>90</v>
      </c>
      <c r="CX7" s="36">
        <v>88.17</v>
      </c>
      <c r="CY7" s="36">
        <v>76.44</v>
      </c>
      <c r="CZ7" s="36">
        <v>78.47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平川市</cp:lastModifiedBy>
  <cp:lastPrinted>2017-02-23T23:54:41Z</cp:lastPrinted>
  <dcterms:created xsi:type="dcterms:W3CDTF">2016-12-02T02:15:15Z</dcterms:created>
  <dcterms:modified xsi:type="dcterms:W3CDTF">2017-02-24T02:48:44Z</dcterms:modified>
  <cp:category/>
</cp:coreProperties>
</file>