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9\上下水道課１\000 総務係\14_広報・ホームページ\02_経営比較分析表\平成28年度分公表データ\新HP公表用\"/>
    </mc:Choice>
  </mc:AlternateContent>
  <workbookProtection workbookPassword="B319" lockStructure="1"/>
  <bookViews>
    <workbookView xWindow="0" yWindow="0" windowWidth="20355" windowHeight="7110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<sst xmlns="http://schemas.openxmlformats.org/spreadsheetml/2006/main" count="262" uniqueCount="123">
  <si>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</si>
  <si>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</si>
  <si>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</si>
  <si>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</si>
  <si>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</si>
  <si>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</si>
  <si>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</si>
  <si>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</si>
  <si>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</si>
  <si>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</si>
  <si>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</si>
  <si>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</si>
  <si>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</si>
  <si>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</si>
  <si>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</si>
  <si>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</si>
  <si>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</si>
  <si>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</si>
  <si>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</si>
  <si>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</si>
  <si>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</si>
  <si>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</si>
  <si>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</si>
  <si>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</si>
  <si>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</si>
  <si>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</si>
  <si>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</si>
  <si>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</si>
  <si>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</si>
  <si>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</si>
  <si>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</si>
  <si>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</si>
  <si>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</si>
  <si>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</si>
  <si>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</si>
  <si>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</si>
  <si>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</si>
  <si>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</si>
  <si>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</si>
  <si>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</si>
  <si>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</si>
  <si>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</si>
  <si>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</si>
  <si>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</si>
  <si>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</si>
  <si>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</si>
  <si>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</si>
  <si>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</si>
  <si>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</si>
  <si>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</si>
  <si>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</si>
  <si>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</si>
  <si>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</si>
  <si>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</si>
  <si>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</si>
  <si>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</si>
  <si>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</si>
  <si>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</si>
  <si>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</si>
  <si>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</si>
  <si>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</si>
  <si>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</si>
  <si>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</si>
  <si>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</si>
  <si>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</si>
  <si>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</si>
  <si>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</si>
  <si>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</si>
  <si>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</si>
  <si>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</si>
  <si>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</si>
  <si>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</si>
  <si>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</si>
  <si>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</si>
  <si>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</si>
  <si>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</si>
  <si>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</si>
  <si>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</si>
  <si>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</si>
  <si>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</si>
  <si>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</si>
  <si>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</si>
  <si>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</si>
  <si>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</si>
  <si>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</si>
  <si>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</si>
  <si>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</si>
  <si>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</si>
  <si>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</si>
  <si>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</si>
  <si>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</si>
  <si>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</si>
  <si>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</si>
  <si>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</si>
  <si>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</si>
  <si>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</si>
  <si>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</si>
  <si>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</si>
  <si>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</si>
  <si>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</si>
  <si>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</si>
  <si>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</si>
  <si>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</si>
  <si>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</si>
  <si>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</si>
  <si>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</si>
  <si>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</si>
  <si>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</si>
  <si>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青森県　平川市</t>
  </si>
  <si>
    <t>法適用</t>
  </si>
  <si>
    <t>下水道事業</t>
  </si>
  <si>
    <t>特定地域生活排水処理</t>
  </si>
  <si>
    <t>K3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</si>
  <si>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</si>
  <si>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</si>
  <si>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</si>
  <si>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</si>
  <si>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</si>
  <si>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</si>
  <si>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</si>
  <si>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今後も人口減少による使用料の減収は避けられず、厳しい経営状態が続くものと考えられるが、限られた人口の中で有収水量の増加は見込めないことから、将来的には使用料の見直しを視野にいれながら、使用料以外の収入に依存しない経営改善を実施する。
また、計画的な点検により早期修繕を行うことで長寿命化を図り、突発的な経費増大が発生することのないよう計画的な維持修繕、改築更新に取組んでいく。</t>
    <rPh sb="181" eb="183">
      <t>トリク</t>
    </rPh>
    <phoneticPr fontId="4"/>
  </si>
  <si>
    <t>有形固定資産減価償却率について、類似団体と比較すると高い比率になっているが、現状では耐用年数を超えておらず、更新等の必要性はない。
しかし、計画的な点検による早期修繕を行うことで、重大な故障等を未然に防ぐ必要がある。</t>
    <rPh sb="6" eb="8">
      <t>ゲンカ</t>
    </rPh>
    <rPh sb="42" eb="44">
      <t>タイヨウ</t>
    </rPh>
    <rPh sb="44" eb="46">
      <t>ネンスウ</t>
    </rPh>
    <rPh sb="47" eb="48">
      <t>コ</t>
    </rPh>
    <phoneticPr fontId="4"/>
  </si>
  <si>
    <t>経常収支比率について、100％以上が理想であるが過去5年間をみても、収益で費用を賄えていない状況が続いており、累積欠損も年々増加している。類似団体と比較しても累積欠損は非常に高い値を示している。
また、短期的な債務に対する支払い能力の値を示す流動比率については、近年減少傾向にあるが、類似団体よりは高い値を示している。
経費回収率については、前年度と比較して若干の減少となり、依然として使用料で賄えていない。汚水処理原価も類似団体と比較して高い値を示している。
また、水洗化率については、100％であるものの、区域内人口が年々減少しており、前年度まで50人程度であったが、今年度からは50人を下回っている。今後、有収水量及び人口の増加は見込めないことから、汚水処理費の削減に努める必要がある。</t>
    <rPh sb="0" eb="2">
      <t>ケイジョウ</t>
    </rPh>
    <rPh sb="2" eb="4">
      <t>シュウシ</t>
    </rPh>
    <rPh sb="4" eb="6">
      <t>ヒリツ</t>
    </rPh>
    <rPh sb="15" eb="17">
      <t>イジョウ</t>
    </rPh>
    <rPh sb="18" eb="20">
      <t>リソウ</t>
    </rPh>
    <rPh sb="24" eb="26">
      <t>カコ</t>
    </rPh>
    <rPh sb="27" eb="29">
      <t>ネンカン</t>
    </rPh>
    <rPh sb="34" eb="36">
      <t>シュウエキ</t>
    </rPh>
    <rPh sb="37" eb="39">
      <t>ヒヨウ</t>
    </rPh>
    <rPh sb="40" eb="41">
      <t>マカナ</t>
    </rPh>
    <rPh sb="55" eb="57">
      <t>ルイセキ</t>
    </rPh>
    <rPh sb="69" eb="71">
      <t>ルイジ</t>
    </rPh>
    <rPh sb="71" eb="73">
      <t>ダンタイ</t>
    </rPh>
    <rPh sb="74" eb="76">
      <t>ヒカク</t>
    </rPh>
    <rPh sb="79" eb="81">
      <t>ルイセキ</t>
    </rPh>
    <rPh sb="81" eb="83">
      <t>ケッソン</t>
    </rPh>
    <rPh sb="84" eb="86">
      <t>ヒジョウ</t>
    </rPh>
    <rPh sb="87" eb="88">
      <t>タカ</t>
    </rPh>
    <rPh sb="89" eb="90">
      <t>アタイ</t>
    </rPh>
    <rPh sb="91" eb="92">
      <t>シメ</t>
    </rPh>
    <rPh sb="117" eb="118">
      <t>アタイ</t>
    </rPh>
    <rPh sb="119" eb="120">
      <t>シメ</t>
    </rPh>
    <rPh sb="121" eb="123">
      <t>リュウドウ</t>
    </rPh>
    <rPh sb="123" eb="125">
      <t>ヒリツ</t>
    </rPh>
    <rPh sb="131" eb="133">
      <t>キンネン</t>
    </rPh>
    <rPh sb="133" eb="135">
      <t>ゲンショウ</t>
    </rPh>
    <rPh sb="135" eb="137">
      <t>ケイコウ</t>
    </rPh>
    <rPh sb="149" eb="150">
      <t>タカ</t>
    </rPh>
    <rPh sb="179" eb="181">
      <t>ジャッカン</t>
    </rPh>
    <rPh sb="182" eb="184">
      <t>ゲンショウ</t>
    </rPh>
    <rPh sb="234" eb="237">
      <t>スイセンカ</t>
    </rPh>
    <rPh sb="237" eb="238">
      <t>リツ</t>
    </rPh>
    <rPh sb="255" eb="258">
      <t>クイキナイ</t>
    </rPh>
    <rPh sb="258" eb="260">
      <t>ジンコウ</t>
    </rPh>
    <rPh sb="261" eb="263">
      <t>ネンネン</t>
    </rPh>
    <rPh sb="263" eb="265">
      <t>ゲンショウ</t>
    </rPh>
    <rPh sb="270" eb="273">
      <t>ゼンネンド</t>
    </rPh>
    <rPh sb="277" eb="278">
      <t>ニン</t>
    </rPh>
    <rPh sb="278" eb="280">
      <t>テイド</t>
    </rPh>
    <rPh sb="286" eb="289">
      <t>コンネンド</t>
    </rPh>
    <rPh sb="294" eb="295">
      <t>ニン</t>
    </rPh>
    <rPh sb="296" eb="298">
      <t>シタマワ</t>
    </rPh>
    <rPh sb="303" eb="305">
      <t>コンゴ</t>
    </rPh>
    <rPh sb="306" eb="308">
      <t>ユウシュウ</t>
    </rPh>
    <rPh sb="308" eb="310">
      <t>スイリョウ</t>
    </rPh>
    <rPh sb="310" eb="311">
      <t>オヨ</t>
    </rPh>
    <rPh sb="312" eb="314">
      <t>ジンコウ</t>
    </rPh>
    <rPh sb="315" eb="317">
      <t>ゾウカ</t>
    </rPh>
    <rPh sb="318" eb="320">
      <t>ミコ</t>
    </rPh>
    <rPh sb="328" eb="330">
      <t>オスイ</t>
    </rPh>
    <rPh sb="330" eb="332">
      <t>ショリ</t>
    </rPh>
    <rPh sb="332" eb="333">
      <t>ヒ</t>
    </rPh>
    <rPh sb="334" eb="336">
      <t>サクゲン</t>
    </rPh>
    <rPh sb="337" eb="338">
      <t>ツト</t>
    </rPh>
    <rPh sb="340" eb="34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</si>
</sst>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907152"/>
        <c:axId val="205885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07152"/>
        <c:axId val="205885880"/>
      </c:lineChart>
      <c:dateAx>
        <c:axId val="205907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885880"/>
        <c:crosses val="autoZero"/>
        <c:auto val="1"/>
        <c:lblOffset val="100"/>
        <c:baseTimeUnit val="years"/>
      </c:dateAx>
      <c:valAx>
        <c:axId val="205885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90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40.909999999999997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209744"/>
        <c:axId val="299210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209744"/>
        <c:axId val="299210136"/>
      </c:lineChart>
      <c:dateAx>
        <c:axId val="29920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210136"/>
        <c:crosses val="autoZero"/>
        <c:auto val="1"/>
        <c:lblOffset val="100"/>
        <c:baseTimeUnit val="years"/>
      </c:dateAx>
      <c:valAx>
        <c:axId val="299210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20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211312"/>
        <c:axId val="299211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211312"/>
        <c:axId val="299211704"/>
      </c:lineChart>
      <c:dateAx>
        <c:axId val="29921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211704"/>
        <c:crosses val="autoZero"/>
        <c:auto val="1"/>
        <c:lblOffset val="100"/>
        <c:baseTimeUnit val="years"/>
      </c:dateAx>
      <c:valAx>
        <c:axId val="299211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21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58.73</c:v>
                </c:pt>
                <c:pt idx="1">
                  <c:v>59.16</c:v>
                </c:pt>
                <c:pt idx="2">
                  <c:v>68.19</c:v>
                </c:pt>
                <c:pt idx="3">
                  <c:v>56.75</c:v>
                </c:pt>
                <c:pt idx="4">
                  <c:v>39.69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092840"/>
        <c:axId val="204874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97.09</c:v>
                </c:pt>
                <c:pt idx="1">
                  <c:v>89.7</c:v>
                </c:pt>
                <c:pt idx="2">
                  <c:v>90.66</c:v>
                </c:pt>
                <c:pt idx="3">
                  <c:v>89.69</c:v>
                </c:pt>
                <c:pt idx="4">
                  <c:v>85.72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92840"/>
        <c:axId val="204874232"/>
      </c:lineChart>
      <c:dateAx>
        <c:axId val="206092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874232"/>
        <c:crosses val="autoZero"/>
        <c:auto val="1"/>
        <c:lblOffset val="100"/>
        <c:baseTimeUnit val="years"/>
      </c:dateAx>
      <c:valAx>
        <c:axId val="204874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092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25.71</c:v>
                </c:pt>
                <c:pt idx="1">
                  <c:v>30.85</c:v>
                </c:pt>
                <c:pt idx="2">
                  <c:v>50.56</c:v>
                </c:pt>
                <c:pt idx="3">
                  <c:v>57.78</c:v>
                </c:pt>
                <c:pt idx="4">
                  <c:v>65.010000000000005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082984"/>
        <c:axId val="206083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6.32</c:v>
                </c:pt>
                <c:pt idx="1">
                  <c:v>6.48</c:v>
                </c:pt>
                <c:pt idx="2">
                  <c:v>13.6</c:v>
                </c:pt>
                <c:pt idx="3">
                  <c:v>14.97</c:v>
                </c:pt>
                <c:pt idx="4">
                  <c:v>16.16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82984"/>
        <c:axId val="206083368"/>
      </c:lineChart>
      <c:dateAx>
        <c:axId val="206082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083368"/>
        <c:crosses val="autoZero"/>
        <c:auto val="1"/>
        <c:lblOffset val="100"/>
        <c:baseTimeUnit val="years"/>
      </c:dateAx>
      <c:valAx>
        <c:axId val="206083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082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04856"/>
        <c:axId val="29867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04856"/>
        <c:axId val="298678704"/>
      </c:lineChart>
      <c:dateAx>
        <c:axId val="140904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678704"/>
        <c:crosses val="autoZero"/>
        <c:auto val="1"/>
        <c:lblOffset val="100"/>
        <c:baseTimeUnit val="years"/>
      </c:dateAx>
      <c:valAx>
        <c:axId val="29867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904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754.86</c:v>
                </c:pt>
                <c:pt idx="1">
                  <c:v>922.93</c:v>
                </c:pt>
                <c:pt idx="2">
                  <c:v>1093.1199999999999</c:v>
                </c:pt>
                <c:pt idx="3">
                  <c:v>1328.11</c:v>
                </c:pt>
                <c:pt idx="4">
                  <c:v>1712.77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81840"/>
        <c:axId val="298682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42.06</c:v>
                </c:pt>
                <c:pt idx="1">
                  <c:v>76.069999999999993</c:v>
                </c:pt>
                <c:pt idx="2">
                  <c:v>91.1</c:v>
                </c:pt>
                <c:pt idx="3">
                  <c:v>124.89</c:v>
                </c:pt>
                <c:pt idx="4">
                  <c:v>129.72999999999999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681840"/>
        <c:axId val="298682232"/>
      </c:lineChart>
      <c:dateAx>
        <c:axId val="29868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682232"/>
        <c:crosses val="autoZero"/>
        <c:auto val="1"/>
        <c:lblOffset val="100"/>
        <c:baseTimeUnit val="years"/>
      </c:dateAx>
      <c:valAx>
        <c:axId val="298682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68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304.23</c:v>
                </c:pt>
                <c:pt idx="1">
                  <c:v>0</c:v>
                </c:pt>
                <c:pt idx="2">
                  <c:v>139000</c:v>
                </c:pt>
                <c:pt idx="3">
                  <c:v>502.24</c:v>
                </c:pt>
                <c:pt idx="4">
                  <c:v>322.61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803136"/>
        <c:axId val="298803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701.64</c:v>
                </c:pt>
                <c:pt idx="1">
                  <c:v>377.59</c:v>
                </c:pt>
                <c:pt idx="2">
                  <c:v>247.48</c:v>
                </c:pt>
                <c:pt idx="3">
                  <c:v>221.76</c:v>
                </c:pt>
                <c:pt idx="4">
                  <c:v>180.07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03136"/>
        <c:axId val="298803528"/>
      </c:lineChart>
      <c:dateAx>
        <c:axId val="29880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803528"/>
        <c:crosses val="autoZero"/>
        <c:auto val="1"/>
        <c:lblOffset val="100"/>
        <c:baseTimeUnit val="years"/>
      </c:dateAx>
      <c:valAx>
        <c:axId val="298803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80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1522.29</c:v>
                </c:pt>
                <c:pt idx="1">
                  <c:v>1344.12</c:v>
                </c:pt>
                <c:pt idx="2" formatCode="#,##0.00;&quot;△&quot;#,##0.00">
                  <c:v>0</c:v>
                </c:pt>
                <c:pt idx="3">
                  <c:v>490.16</c:v>
                </c:pt>
                <c:pt idx="4">
                  <c:v>496.6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81448"/>
        <c:axId val="29868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681448"/>
        <c:axId val="298681056"/>
      </c:lineChart>
      <c:dateAx>
        <c:axId val="298681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681056"/>
        <c:crosses val="autoZero"/>
        <c:auto val="1"/>
        <c:lblOffset val="100"/>
        <c:baseTimeUnit val="years"/>
      </c:dateAx>
      <c:valAx>
        <c:axId val="29868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681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42.58</c:v>
                </c:pt>
                <c:pt idx="1">
                  <c:v>42.96</c:v>
                </c:pt>
                <c:pt idx="2">
                  <c:v>42.03</c:v>
                </c:pt>
                <c:pt idx="3">
                  <c:v>25.54</c:v>
                </c:pt>
                <c:pt idx="4">
                  <c:v>24.66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79880"/>
        <c:axId val="29880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679880"/>
        <c:axId val="298804704"/>
      </c:lineChart>
      <c:dateAx>
        <c:axId val="298679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804704"/>
        <c:crosses val="autoZero"/>
        <c:auto val="1"/>
        <c:lblOffset val="100"/>
        <c:baseTimeUnit val="years"/>
      </c:dateAx>
      <c:valAx>
        <c:axId val="29880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679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337.44</c:v>
                </c:pt>
                <c:pt idx="1">
                  <c:v>333.7</c:v>
                </c:pt>
                <c:pt idx="2">
                  <c:v>341.61</c:v>
                </c:pt>
                <c:pt idx="3">
                  <c:v>562.92999999999995</c:v>
                </c:pt>
                <c:pt idx="4">
                  <c:v>584.29999999999995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805880"/>
        <c:axId val="299208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05880"/>
        <c:axId val="299208568"/>
      </c:lineChart>
      <c:dateAx>
        <c:axId val="298805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208568"/>
        <c:crosses val="autoZero"/>
        <c:auto val="1"/>
        <c:lblOffset val="100"/>
        <c:baseTimeUnit val="years"/>
      </c:dateAx>
      <c:valAx>
        <c:axId val="299208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805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【141.07】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2" sqref="B2:BZ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青森県　平川市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K3</v>
      </c>
      <c r="X8" s="49"/>
      <c r="Y8" s="49"/>
      <c r="Z8" s="49"/>
      <c r="AA8" s="49"/>
      <c r="AB8" s="49"/>
      <c r="AC8" s="49"/>
      <c r="AD8" s="50" t="s">
        <v>119</v>
      </c>
      <c r="AE8" s="50"/>
      <c r="AF8" s="50"/>
      <c r="AG8" s="50"/>
      <c r="AH8" s="50"/>
      <c r="AI8" s="50"/>
      <c r="AJ8" s="50"/>
      <c r="AK8" s="4"/>
      <c r="AL8" s="51">
        <f>データ!S6</f>
        <v>32013</v>
      </c>
      <c r="AM8" s="51"/>
      <c r="AN8" s="51"/>
      <c r="AO8" s="51"/>
      <c r="AP8" s="51"/>
      <c r="AQ8" s="51"/>
      <c r="AR8" s="51"/>
      <c r="AS8" s="51"/>
      <c r="AT8" s="46">
        <f>データ!T6</f>
        <v>346.01</v>
      </c>
      <c r="AU8" s="46"/>
      <c r="AV8" s="46"/>
      <c r="AW8" s="46"/>
      <c r="AX8" s="46"/>
      <c r="AY8" s="46"/>
      <c r="AZ8" s="46"/>
      <c r="BA8" s="46"/>
      <c r="BB8" s="46">
        <f>データ!U6</f>
        <v>92.52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23.78</v>
      </c>
      <c r="J10" s="46"/>
      <c r="K10" s="46"/>
      <c r="L10" s="46"/>
      <c r="M10" s="46"/>
      <c r="N10" s="46"/>
      <c r="O10" s="46"/>
      <c r="P10" s="46">
        <f>データ!P6</f>
        <v>0.15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3065</v>
      </c>
      <c r="AE10" s="51"/>
      <c r="AF10" s="51"/>
      <c r="AG10" s="51"/>
      <c r="AH10" s="51"/>
      <c r="AI10" s="51"/>
      <c r="AJ10" s="51"/>
      <c r="AK10" s="2"/>
      <c r="AL10" s="51">
        <f>データ!V6</f>
        <v>47</v>
      </c>
      <c r="AM10" s="51"/>
      <c r="AN10" s="51"/>
      <c r="AO10" s="51"/>
      <c r="AP10" s="51"/>
      <c r="AQ10" s="51"/>
      <c r="AR10" s="51"/>
      <c r="AS10" s="51"/>
      <c r="AT10" s="46">
        <f>データ!W6</f>
        <v>0.01</v>
      </c>
      <c r="AU10" s="46"/>
      <c r="AV10" s="46"/>
      <c r="AW10" s="46"/>
      <c r="AX10" s="46"/>
      <c r="AY10" s="46"/>
      <c r="AZ10" s="46"/>
      <c r="BA10" s="46"/>
      <c r="BB10" s="46">
        <f>データ!X6</f>
        <v>4700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122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121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120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【80.96】</v>
      </c>
      <c r="F86" s="27" t="str">
        <f>データ!AT6</f>
        <v>【213.56】</v>
      </c>
      <c r="G86" s="27" t="str">
        <f>データ!BE6</f>
        <v>【141.07】</v>
      </c>
      <c r="H86" s="27" t="str">
        <f>データ!BP6</f>
        <v>【346.13】</v>
      </c>
      <c r="I86" s="27" t="str">
        <f>データ!CA6</f>
        <v>【59.83】</v>
      </c>
      <c r="J86" s="27" t="str">
        <f>データ!CL6</f>
        <v>【268.69】</v>
      </c>
      <c r="K86" s="27" t="str">
        <f>データ!CW6</f>
        <v>【61.71】</v>
      </c>
      <c r="L86" s="27" t="str">
        <f>データ!DH6</f>
        <v>【75.78】</v>
      </c>
      <c r="M86" s="27" t="str">
        <f>データ!DS6</f>
        <v>【18.22】</v>
      </c>
      <c r="N86" s="27" t="str">
        <f>データ!ED6</f>
        <v>【-】</v>
      </c>
      <c r="O86" s="27" t="str">
        <f>データ!EO6</f>
        <v>【-】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22101</v>
      </c>
      <c r="D6" s="34">
        <f t="shared" si="3"/>
        <v>46</v>
      </c>
      <c r="E6" s="34">
        <f t="shared" si="3"/>
        <v>18</v>
      </c>
      <c r="F6" s="34">
        <f t="shared" si="3"/>
        <v>0</v>
      </c>
      <c r="G6" s="34">
        <f t="shared" si="3"/>
        <v>0</v>
      </c>
      <c r="H6" s="34" t="str">
        <f t="shared" si="3"/>
        <v>青森県　平川市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特定地域生活排水処理</v>
      </c>
      <c r="L6" s="34" t="str">
        <f t="shared" si="3"/>
        <v>K3</v>
      </c>
      <c r="M6" s="34">
        <f t="shared" si="3"/>
        <v>0</v>
      </c>
      <c r="N6" s="35" t="str">
        <f t="shared" si="3"/>
        <v>-</v>
      </c>
      <c r="O6" s="35">
        <f t="shared" si="3"/>
        <v>23.78</v>
      </c>
      <c r="P6" s="35">
        <f t="shared" si="3"/>
        <v>0.15</v>
      </c>
      <c r="Q6" s="35">
        <f t="shared" si="3"/>
        <v>100</v>
      </c>
      <c r="R6" s="35">
        <f t="shared" si="3"/>
        <v>3065</v>
      </c>
      <c r="S6" s="35">
        <f t="shared" si="3"/>
        <v>32013</v>
      </c>
      <c r="T6" s="35">
        <f t="shared" si="3"/>
        <v>346.01</v>
      </c>
      <c r="U6" s="35">
        <f t="shared" si="3"/>
        <v>92.52</v>
      </c>
      <c r="V6" s="35">
        <f t="shared" si="3"/>
        <v>47</v>
      </c>
      <c r="W6" s="35">
        <f t="shared" si="3"/>
        <v>0.01</v>
      </c>
      <c r="X6" s="35">
        <f t="shared" si="3"/>
        <v>4700</v>
      </c>
      <c r="Y6" s="36">
        <f>IF(Y7="",NA(),Y7)</f>
        <v>58.73</v>
      </c>
      <c r="Z6" s="36">
        <f t="shared" ref="Z6:AH6" si="4">IF(Z7="",NA(),Z7)</f>
        <v>59.16</v>
      </c>
      <c r="AA6" s="36">
        <f t="shared" si="4"/>
        <v>68.19</v>
      </c>
      <c r="AB6" s="36">
        <f t="shared" si="4"/>
        <v>56.75</v>
      </c>
      <c r="AC6" s="36">
        <f t="shared" si="4"/>
        <v>39.69</v>
      </c>
      <c r="AD6" s="36">
        <f t="shared" si="4"/>
        <v>97.09</v>
      </c>
      <c r="AE6" s="36">
        <f t="shared" si="4"/>
        <v>89.7</v>
      </c>
      <c r="AF6" s="36">
        <f t="shared" si="4"/>
        <v>90.66</v>
      </c>
      <c r="AG6" s="36">
        <f t="shared" si="4"/>
        <v>89.69</v>
      </c>
      <c r="AH6" s="36">
        <f t="shared" si="4"/>
        <v>85.72</v>
      </c>
      <c r="AI6" s="35" t="str">
        <f>IF(AI7="","",IF(AI7="-","【-】","【"&amp;SUBSTITUTE(TEXT(AI7,"#,##0.00"),"-","△")&amp;"】"))</f>
        <v>【80.96】</v>
      </c>
      <c r="AJ6" s="36">
        <f>IF(AJ7="",NA(),AJ7)</f>
        <v>754.86</v>
      </c>
      <c r="AK6" s="36">
        <f t="shared" ref="AK6:AS6" si="5">IF(AK7="",NA(),AK7)</f>
        <v>922.93</v>
      </c>
      <c r="AL6" s="36">
        <f t="shared" si="5"/>
        <v>1093.1199999999999</v>
      </c>
      <c r="AM6" s="36">
        <f t="shared" si="5"/>
        <v>1328.11</v>
      </c>
      <c r="AN6" s="36">
        <f t="shared" si="5"/>
        <v>1712.77</v>
      </c>
      <c r="AO6" s="36">
        <f t="shared" si="5"/>
        <v>42.06</v>
      </c>
      <c r="AP6" s="36">
        <f t="shared" si="5"/>
        <v>76.069999999999993</v>
      </c>
      <c r="AQ6" s="36">
        <f t="shared" si="5"/>
        <v>91.1</v>
      </c>
      <c r="AR6" s="36">
        <f t="shared" si="5"/>
        <v>124.89</v>
      </c>
      <c r="AS6" s="36">
        <f t="shared" si="5"/>
        <v>129.72999999999999</v>
      </c>
      <c r="AT6" s="35" t="str">
        <f>IF(AT7="","",IF(AT7="-","【-】","【"&amp;SUBSTITUTE(TEXT(AT7,"#,##0.00"),"-","△")&amp;"】"))</f>
        <v>【213.56】</v>
      </c>
      <c r="AU6" s="36">
        <f>IF(AU7="",NA(),AU7)</f>
        <v>304.23</v>
      </c>
      <c r="AV6" s="36" t="str">
        <f t="shared" ref="AV6:BD6" si="6">IF(AV7="",NA(),AV7)</f>
        <v>-</v>
      </c>
      <c r="AW6" s="36">
        <f t="shared" si="6"/>
        <v>139000</v>
      </c>
      <c r="AX6" s="36">
        <f t="shared" si="6"/>
        <v>502.24</v>
      </c>
      <c r="AY6" s="36">
        <f t="shared" si="6"/>
        <v>322.61</v>
      </c>
      <c r="AZ6" s="36">
        <f t="shared" si="6"/>
        <v>701.64</v>
      </c>
      <c r="BA6" s="36">
        <f t="shared" si="6"/>
        <v>377.59</v>
      </c>
      <c r="BB6" s="36">
        <f t="shared" si="6"/>
        <v>247.48</v>
      </c>
      <c r="BC6" s="36">
        <f t="shared" si="6"/>
        <v>221.76</v>
      </c>
      <c r="BD6" s="36">
        <f t="shared" si="6"/>
        <v>180.07</v>
      </c>
      <c r="BE6" s="35" t="str">
        <f>IF(BE7="","",IF(BE7="-","【-】","【"&amp;SUBSTITUTE(TEXT(BE7,"#,##0.00"),"-","△")&amp;"】"))</f>
        <v>【141.07】</v>
      </c>
      <c r="BF6" s="36">
        <f>IF(BF7="",NA(),BF7)</f>
        <v>1522.29</v>
      </c>
      <c r="BG6" s="36">
        <f t="shared" ref="BG6:BO6" si="7">IF(BG7="",NA(),BG7)</f>
        <v>1344.12</v>
      </c>
      <c r="BH6" s="35">
        <f t="shared" si="7"/>
        <v>0</v>
      </c>
      <c r="BI6" s="36">
        <f t="shared" si="7"/>
        <v>490.16</v>
      </c>
      <c r="BJ6" s="36">
        <f t="shared" si="7"/>
        <v>496.6</v>
      </c>
      <c r="BK6" s="36">
        <f t="shared" si="7"/>
        <v>430.64</v>
      </c>
      <c r="BL6" s="36">
        <f t="shared" si="7"/>
        <v>446.63</v>
      </c>
      <c r="BM6" s="36">
        <f t="shared" si="7"/>
        <v>416.91</v>
      </c>
      <c r="BN6" s="36">
        <f t="shared" si="7"/>
        <v>392.19</v>
      </c>
      <c r="BO6" s="36">
        <f t="shared" si="7"/>
        <v>413.5</v>
      </c>
      <c r="BP6" s="35" t="str">
        <f>IF(BP7="","",IF(BP7="-","【-】","【"&amp;SUBSTITUTE(TEXT(BP7,"#,##0.00"),"-","△")&amp;"】"))</f>
        <v>【346.13】</v>
      </c>
      <c r="BQ6" s="36">
        <f>IF(BQ7="",NA(),BQ7)</f>
        <v>42.58</v>
      </c>
      <c r="BR6" s="36">
        <f t="shared" ref="BR6:BZ6" si="8">IF(BR7="",NA(),BR7)</f>
        <v>42.96</v>
      </c>
      <c r="BS6" s="36">
        <f t="shared" si="8"/>
        <v>42.03</v>
      </c>
      <c r="BT6" s="36">
        <f t="shared" si="8"/>
        <v>25.54</v>
      </c>
      <c r="BU6" s="36">
        <f t="shared" si="8"/>
        <v>24.66</v>
      </c>
      <c r="BV6" s="36">
        <f t="shared" si="8"/>
        <v>58.78</v>
      </c>
      <c r="BW6" s="36">
        <f t="shared" si="8"/>
        <v>58.53</v>
      </c>
      <c r="BX6" s="36">
        <f t="shared" si="8"/>
        <v>57.93</v>
      </c>
      <c r="BY6" s="36">
        <f t="shared" si="8"/>
        <v>57.03</v>
      </c>
      <c r="BZ6" s="36">
        <f t="shared" si="8"/>
        <v>55.84</v>
      </c>
      <c r="CA6" s="35" t="str">
        <f>IF(CA7="","",IF(CA7="-","【-】","【"&amp;SUBSTITUTE(TEXT(CA7,"#,##0.00"),"-","△")&amp;"】"))</f>
        <v>【59.83】</v>
      </c>
      <c r="CB6" s="36">
        <f>IF(CB7="",NA(),CB7)</f>
        <v>337.44</v>
      </c>
      <c r="CC6" s="36">
        <f t="shared" ref="CC6:CK6" si="9">IF(CC7="",NA(),CC7)</f>
        <v>333.7</v>
      </c>
      <c r="CD6" s="36">
        <f t="shared" si="9"/>
        <v>341.61</v>
      </c>
      <c r="CE6" s="36">
        <f t="shared" si="9"/>
        <v>562.92999999999995</v>
      </c>
      <c r="CF6" s="36">
        <f t="shared" si="9"/>
        <v>584.29999999999995</v>
      </c>
      <c r="CG6" s="36">
        <f t="shared" si="9"/>
        <v>257.02999999999997</v>
      </c>
      <c r="CH6" s="36">
        <f t="shared" si="9"/>
        <v>266.57</v>
      </c>
      <c r="CI6" s="36">
        <f t="shared" si="9"/>
        <v>276.93</v>
      </c>
      <c r="CJ6" s="36">
        <f t="shared" si="9"/>
        <v>283.73</v>
      </c>
      <c r="CK6" s="36">
        <f t="shared" si="9"/>
        <v>287.57</v>
      </c>
      <c r="CL6" s="35" t="str">
        <f>IF(CL7="","",IF(CL7="-","【-】","【"&amp;SUBSTITUTE(TEXT(CL7,"#,##0.00"),"-","△")&amp;"】"))</f>
        <v>【268.69】</v>
      </c>
      <c r="CM6" s="36" t="str">
        <f>IF(CM7="",NA(),CM7)</f>
        <v>-</v>
      </c>
      <c r="CN6" s="36" t="str">
        <f t="shared" ref="CN6:CV6" si="10">IF(CN7="",NA(),CN7)</f>
        <v>-</v>
      </c>
      <c r="CO6" s="36" t="str">
        <f t="shared" si="10"/>
        <v>-</v>
      </c>
      <c r="CP6" s="36" t="str">
        <f t="shared" si="10"/>
        <v>-</v>
      </c>
      <c r="CQ6" s="36">
        <f t="shared" si="10"/>
        <v>40.909999999999997</v>
      </c>
      <c r="CR6" s="36">
        <f t="shared" si="10"/>
        <v>61.93</v>
      </c>
      <c r="CS6" s="36">
        <f t="shared" si="10"/>
        <v>58.06</v>
      </c>
      <c r="CT6" s="36">
        <f t="shared" si="10"/>
        <v>59.08</v>
      </c>
      <c r="CU6" s="36">
        <f t="shared" si="10"/>
        <v>58.25</v>
      </c>
      <c r="CV6" s="36">
        <f t="shared" si="10"/>
        <v>61.55</v>
      </c>
      <c r="CW6" s="35" t="str">
        <f>IF(CW7="","",IF(CW7="-","【-】","【"&amp;SUBSTITUTE(TEXT(CW7,"#,##0.00"),"-","△")&amp;"】"))</f>
        <v>【61.71】</v>
      </c>
      <c r="CX6" s="36">
        <f>IF(CX7="",NA(),CX7)</f>
        <v>100</v>
      </c>
      <c r="CY6" s="36">
        <f t="shared" ref="CY6:DG6" si="11">IF(CY7="",NA(),CY7)</f>
        <v>100</v>
      </c>
      <c r="CZ6" s="36">
        <f t="shared" si="11"/>
        <v>100</v>
      </c>
      <c r="DA6" s="36">
        <f t="shared" si="11"/>
        <v>100</v>
      </c>
      <c r="DB6" s="36">
        <f t="shared" si="11"/>
        <v>100</v>
      </c>
      <c r="DC6" s="36">
        <f t="shared" si="11"/>
        <v>77.25</v>
      </c>
      <c r="DD6" s="36">
        <f t="shared" si="11"/>
        <v>75.790000000000006</v>
      </c>
      <c r="DE6" s="36">
        <f t="shared" si="11"/>
        <v>77.12</v>
      </c>
      <c r="DF6" s="36">
        <f t="shared" si="11"/>
        <v>68.150000000000006</v>
      </c>
      <c r="DG6" s="36">
        <f t="shared" si="11"/>
        <v>67.489999999999995</v>
      </c>
      <c r="DH6" s="35" t="str">
        <f>IF(DH7="","",IF(DH7="-","【-】","【"&amp;SUBSTITUTE(TEXT(DH7,"#,##0.00"),"-","△")&amp;"】"))</f>
        <v>【75.78】</v>
      </c>
      <c r="DI6" s="36">
        <f>IF(DI7="",NA(),DI7)</f>
        <v>25.71</v>
      </c>
      <c r="DJ6" s="36">
        <f t="shared" ref="DJ6:DR6" si="12">IF(DJ7="",NA(),DJ7)</f>
        <v>30.85</v>
      </c>
      <c r="DK6" s="36">
        <f t="shared" si="12"/>
        <v>50.56</v>
      </c>
      <c r="DL6" s="36">
        <f t="shared" si="12"/>
        <v>57.78</v>
      </c>
      <c r="DM6" s="36">
        <f t="shared" si="12"/>
        <v>65.010000000000005</v>
      </c>
      <c r="DN6" s="36">
        <f t="shared" si="12"/>
        <v>6.32</v>
      </c>
      <c r="DO6" s="36">
        <f t="shared" si="12"/>
        <v>6.48</v>
      </c>
      <c r="DP6" s="36">
        <f t="shared" si="12"/>
        <v>13.6</v>
      </c>
      <c r="DQ6" s="36">
        <f t="shared" si="12"/>
        <v>14.97</v>
      </c>
      <c r="DR6" s="36">
        <f t="shared" si="12"/>
        <v>16.16</v>
      </c>
      <c r="DS6" s="35" t="str">
        <f>IF(DS7="","",IF(DS7="-","【-】","【"&amp;SUBSTITUTE(TEXT(DS7,"#,##0.00"),"-","△")&amp;"】"))</f>
        <v>【18.22】</v>
      </c>
      <c r="DT6" s="36" t="str">
        <f>IF(DT7="",NA(),DT7)</f>
        <v>-</v>
      </c>
      <c r="DU6" s="36" t="str">
        <f t="shared" ref="DU6:EC6" si="13">IF(DU7="",NA(),DU7)</f>
        <v>-</v>
      </c>
      <c r="DV6" s="36" t="str">
        <f t="shared" si="13"/>
        <v>-</v>
      </c>
      <c r="DW6" s="36" t="str">
        <f t="shared" si="13"/>
        <v>-</v>
      </c>
      <c r="DX6" s="36" t="str">
        <f t="shared" si="13"/>
        <v>-</v>
      </c>
      <c r="DY6" s="36" t="str">
        <f t="shared" si="13"/>
        <v>-</v>
      </c>
      <c r="DZ6" s="36" t="str">
        <f t="shared" si="13"/>
        <v>-</v>
      </c>
      <c r="EA6" s="36" t="str">
        <f t="shared" si="13"/>
        <v>-</v>
      </c>
      <c r="EB6" s="36" t="str">
        <f t="shared" si="13"/>
        <v>-</v>
      </c>
      <c r="EC6" s="36" t="str">
        <f t="shared" si="13"/>
        <v>-</v>
      </c>
      <c r="ED6" s="35" t="str">
        <f>IF(ED7="","",IF(ED7="-","【-】","【"&amp;SUBSTITUTE(TEXT(ED7,"#,##0.00"),"-","△")&amp;"】"))</f>
        <v>【-】</v>
      </c>
      <c r="EE6" s="36" t="str">
        <f>IF(EE7="",NA(),EE7)</f>
        <v>-</v>
      </c>
      <c r="EF6" s="36" t="str">
        <f t="shared" ref="EF6:EN6" si="14">IF(EF7="",NA(),EF7)</f>
        <v>-</v>
      </c>
      <c r="EG6" s="36" t="str">
        <f t="shared" si="14"/>
        <v>-</v>
      </c>
      <c r="EH6" s="36" t="str">
        <f t="shared" si="14"/>
        <v>-</v>
      </c>
      <c r="EI6" s="36" t="str">
        <f t="shared" si="14"/>
        <v>-</v>
      </c>
      <c r="EJ6" s="36" t="str">
        <f t="shared" si="14"/>
        <v>-</v>
      </c>
      <c r="EK6" s="36" t="str">
        <f t="shared" si="14"/>
        <v>-</v>
      </c>
      <c r="EL6" s="36" t="str">
        <f t="shared" si="14"/>
        <v>-</v>
      </c>
      <c r="EM6" s="36" t="str">
        <f t="shared" si="14"/>
        <v>-</v>
      </c>
      <c r="EN6" s="36" t="str">
        <f t="shared" si="14"/>
        <v>-</v>
      </c>
      <c r="EO6" s="35" t="str">
        <f>IF(EO7="","",IF(EO7="-","【-】","【"&amp;SUBSTITUTE(TEXT(EO7,"#,##0.00"),"-","△")&amp;"】"))</f>
        <v>【-】</v>
      </c>
    </row>
    <row r="7" spans="1:148" s="37" customFormat="1">
      <c r="A7" s="29"/>
      <c r="B7" s="38">
        <v>2016</v>
      </c>
      <c r="C7" s="38">
        <v>22101</v>
      </c>
      <c r="D7" s="38">
        <v>46</v>
      </c>
      <c r="E7" s="38">
        <v>18</v>
      </c>
      <c r="F7" s="38">
        <v>0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23.78</v>
      </c>
      <c r="P7" s="39">
        <v>0.15</v>
      </c>
      <c r="Q7" s="39">
        <v>100</v>
      </c>
      <c r="R7" s="39">
        <v>3065</v>
      </c>
      <c r="S7" s="39">
        <v>32013</v>
      </c>
      <c r="T7" s="39">
        <v>346.01</v>
      </c>
      <c r="U7" s="39">
        <v>92.52</v>
      </c>
      <c r="V7" s="39">
        <v>47</v>
      </c>
      <c r="W7" s="39">
        <v>0.01</v>
      </c>
      <c r="X7" s="39">
        <v>4700</v>
      </c>
      <c r="Y7" s="39">
        <v>58.73</v>
      </c>
      <c r="Z7" s="39">
        <v>59.16</v>
      </c>
      <c r="AA7" s="39">
        <v>68.19</v>
      </c>
      <c r="AB7" s="39">
        <v>56.75</v>
      </c>
      <c r="AC7" s="39">
        <v>39.69</v>
      </c>
      <c r="AD7" s="39">
        <v>97.09</v>
      </c>
      <c r="AE7" s="39">
        <v>89.7</v>
      </c>
      <c r="AF7" s="39">
        <v>90.66</v>
      </c>
      <c r="AG7" s="39">
        <v>89.69</v>
      </c>
      <c r="AH7" s="39">
        <v>85.72</v>
      </c>
      <c r="AI7" s="39">
        <v>80.959999999999994</v>
      </c>
      <c r="AJ7" s="39">
        <v>754.86</v>
      </c>
      <c r="AK7" s="39">
        <v>922.93</v>
      </c>
      <c r="AL7" s="39">
        <v>1093.1199999999999</v>
      </c>
      <c r="AM7" s="39">
        <v>1328.11</v>
      </c>
      <c r="AN7" s="39">
        <v>1712.77</v>
      </c>
      <c r="AO7" s="39">
        <v>42.06</v>
      </c>
      <c r="AP7" s="39">
        <v>76.069999999999993</v>
      </c>
      <c r="AQ7" s="39">
        <v>91.1</v>
      </c>
      <c r="AR7" s="39">
        <v>124.89</v>
      </c>
      <c r="AS7" s="39">
        <v>129.72999999999999</v>
      </c>
      <c r="AT7" s="39">
        <v>213.56</v>
      </c>
      <c r="AU7" s="39">
        <v>304.23</v>
      </c>
      <c r="AV7" s="39" t="s">
        <v>113</v>
      </c>
      <c r="AW7" s="39">
        <v>139000</v>
      </c>
      <c r="AX7" s="39">
        <v>502.24</v>
      </c>
      <c r="AY7" s="39">
        <v>322.61</v>
      </c>
      <c r="AZ7" s="39">
        <v>701.64</v>
      </c>
      <c r="BA7" s="39">
        <v>377.59</v>
      </c>
      <c r="BB7" s="39">
        <v>247.48</v>
      </c>
      <c r="BC7" s="39">
        <v>221.76</v>
      </c>
      <c r="BD7" s="39">
        <v>180.07</v>
      </c>
      <c r="BE7" s="39">
        <v>141.07</v>
      </c>
      <c r="BF7" s="39">
        <v>1522.29</v>
      </c>
      <c r="BG7" s="39">
        <v>1344.12</v>
      </c>
      <c r="BH7" s="39">
        <v>0</v>
      </c>
      <c r="BI7" s="39">
        <v>490.16</v>
      </c>
      <c r="BJ7" s="39">
        <v>496.6</v>
      </c>
      <c r="BK7" s="39">
        <v>430.64</v>
      </c>
      <c r="BL7" s="39">
        <v>446.63</v>
      </c>
      <c r="BM7" s="39">
        <v>416.91</v>
      </c>
      <c r="BN7" s="39">
        <v>392.19</v>
      </c>
      <c r="BO7" s="39">
        <v>413.5</v>
      </c>
      <c r="BP7" s="39">
        <v>346.13</v>
      </c>
      <c r="BQ7" s="39">
        <v>42.58</v>
      </c>
      <c r="BR7" s="39">
        <v>42.96</v>
      </c>
      <c r="BS7" s="39">
        <v>42.03</v>
      </c>
      <c r="BT7" s="39">
        <v>25.54</v>
      </c>
      <c r="BU7" s="39">
        <v>24.66</v>
      </c>
      <c r="BV7" s="39">
        <v>58.78</v>
      </c>
      <c r="BW7" s="39">
        <v>58.53</v>
      </c>
      <c r="BX7" s="39">
        <v>57.93</v>
      </c>
      <c r="BY7" s="39">
        <v>57.03</v>
      </c>
      <c r="BZ7" s="39">
        <v>55.84</v>
      </c>
      <c r="CA7" s="39">
        <v>59.83</v>
      </c>
      <c r="CB7" s="39">
        <v>337.44</v>
      </c>
      <c r="CC7" s="39">
        <v>333.7</v>
      </c>
      <c r="CD7" s="39">
        <v>341.61</v>
      </c>
      <c r="CE7" s="39">
        <v>562.92999999999995</v>
      </c>
      <c r="CF7" s="39">
        <v>584.29999999999995</v>
      </c>
      <c r="CG7" s="39">
        <v>257.02999999999997</v>
      </c>
      <c r="CH7" s="39">
        <v>266.57</v>
      </c>
      <c r="CI7" s="39">
        <v>276.93</v>
      </c>
      <c r="CJ7" s="39">
        <v>283.73</v>
      </c>
      <c r="CK7" s="39">
        <v>287.57</v>
      </c>
      <c r="CL7" s="39">
        <v>268.69</v>
      </c>
      <c r="CM7" s="39" t="s">
        <v>113</v>
      </c>
      <c r="CN7" s="39" t="s">
        <v>113</v>
      </c>
      <c r="CO7" s="39" t="s">
        <v>113</v>
      </c>
      <c r="CP7" s="39" t="s">
        <v>113</v>
      </c>
      <c r="CQ7" s="39">
        <v>40.909999999999997</v>
      </c>
      <c r="CR7" s="39">
        <v>61.93</v>
      </c>
      <c r="CS7" s="39">
        <v>58.06</v>
      </c>
      <c r="CT7" s="39">
        <v>59.08</v>
      </c>
      <c r="CU7" s="39">
        <v>58.25</v>
      </c>
      <c r="CV7" s="39">
        <v>61.55</v>
      </c>
      <c r="CW7" s="39">
        <v>61.71</v>
      </c>
      <c r="CX7" s="39">
        <v>100</v>
      </c>
      <c r="CY7" s="39">
        <v>100</v>
      </c>
      <c r="CZ7" s="39">
        <v>100</v>
      </c>
      <c r="DA7" s="39">
        <v>100</v>
      </c>
      <c r="DB7" s="39">
        <v>100</v>
      </c>
      <c r="DC7" s="39">
        <v>77.25</v>
      </c>
      <c r="DD7" s="39">
        <v>75.790000000000006</v>
      </c>
      <c r="DE7" s="39">
        <v>77.12</v>
      </c>
      <c r="DF7" s="39">
        <v>68.150000000000006</v>
      </c>
      <c r="DG7" s="39">
        <v>67.489999999999995</v>
      </c>
      <c r="DH7" s="39">
        <v>75.78</v>
      </c>
      <c r="DI7" s="39">
        <v>25.71</v>
      </c>
      <c r="DJ7" s="39">
        <v>30.85</v>
      </c>
      <c r="DK7" s="39">
        <v>50.56</v>
      </c>
      <c r="DL7" s="39">
        <v>57.78</v>
      </c>
      <c r="DM7" s="39">
        <v>65.010000000000005</v>
      </c>
      <c r="DN7" s="39">
        <v>6.32</v>
      </c>
      <c r="DO7" s="39">
        <v>6.48</v>
      </c>
      <c r="DP7" s="39">
        <v>13.6</v>
      </c>
      <c r="DQ7" s="39">
        <v>14.97</v>
      </c>
      <c r="DR7" s="39">
        <v>16.16</v>
      </c>
      <c r="DS7" s="39">
        <v>18.22</v>
      </c>
      <c r="DT7" s="39" t="s">
        <v>113</v>
      </c>
      <c r="DU7" s="39" t="s">
        <v>113</v>
      </c>
      <c r="DV7" s="39" t="s">
        <v>113</v>
      </c>
      <c r="DW7" s="39" t="s">
        <v>113</v>
      </c>
      <c r="DX7" s="39" t="s">
        <v>113</v>
      </c>
      <c r="DY7" s="39" t="s">
        <v>113</v>
      </c>
      <c r="DZ7" s="39" t="s">
        <v>113</v>
      </c>
      <c r="EA7" s="39" t="s">
        <v>113</v>
      </c>
      <c r="EB7" s="39" t="s">
        <v>113</v>
      </c>
      <c r="EC7" s="39" t="s">
        <v>113</v>
      </c>
      <c r="ED7" s="39" t="s">
        <v>113</v>
      </c>
      <c r="EE7" s="39" t="s">
        <v>113</v>
      </c>
      <c r="EF7" s="39" t="s">
        <v>113</v>
      </c>
      <c r="EG7" s="39" t="s">
        <v>113</v>
      </c>
      <c r="EH7" s="39" t="s">
        <v>113</v>
      </c>
      <c r="EI7" s="39" t="s">
        <v>113</v>
      </c>
      <c r="EJ7" s="39" t="s">
        <v>113</v>
      </c>
      <c r="EK7" s="39" t="s">
        <v>113</v>
      </c>
      <c r="EL7" s="39" t="s">
        <v>113</v>
      </c>
      <c r="EM7" s="39" t="s">
        <v>113</v>
      </c>
      <c r="EN7" s="39" t="s">
        <v>113</v>
      </c>
      <c r="EO7" s="39" t="s">
        <v>113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平川市</cp:lastModifiedBy>
  <cp:lastPrinted>2018-02-19T00:32:33Z</cp:lastPrinted>
  <dcterms:created xsi:type="dcterms:W3CDTF">2017-12-25T02:00:00Z</dcterms:created>
  <dcterms:modified xsi:type="dcterms:W3CDTF">2018-03-14T06:10:05Z</dcterms:modified>
  <cp:category/>
</cp:coreProperties>
</file>