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9\上下水道課１\000 総務係\14_広報・ホームページ\02_経営比較分析表\平成28年度分公表データ\新HP公表用\"/>
    </mc:Choice>
  </mc:AlternateContent>
  <workbookProtection workbookPassword="B319" lockStructure="1"/>
  <bookViews>
    <workbookView xWindow="0" yWindow="0" windowWidth="20355" windowHeight="711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G85" i="4"/>
  <c r="BB10" i="4"/>
  <c r="AT10" i="4"/>
  <c r="AL10" i="4"/>
  <c r="B10"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<sst xmlns="http://schemas.openxmlformats.org/spreadsheetml/2006/main" count="232" uniqueCount="120">
  <si>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</si>
  <si>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</si>
  <si>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</si>
  <si>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</si>
  <si>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</si>
  <si>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</si>
  <si>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</si>
  <si>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</si>
  <si>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</si>
  <si>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</si>
  <si>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</si>
  <si>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</si>
  <si>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</si>
  <si>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</si>
  <si>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</si>
  <si>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</si>
  <si>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</si>
  <si>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</si>
  <si>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</si>
  <si>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</si>
  <si>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</si>
  <si>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</si>
  <si>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</si>
  <si>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</si>
  <si>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</si>
  <si>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</si>
  <si>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</si>
  <si>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</si>
  <si>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</si>
  <si>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</si>
  <si>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</si>
  <si>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</si>
  <si>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</si>
  <si>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</si>
  <si>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</si>
  <si>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</si>
  <si>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</si>
  <si>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</si>
  <si>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</si>
  <si>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</si>
  <si>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</si>
  <si>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</si>
  <si>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</si>
  <si>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</si>
  <si>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</si>
  <si>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</si>
  <si>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</si>
  <si>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</si>
  <si>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</si>
  <si>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</si>
  <si>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</si>
  <si>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</si>
  <si>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</si>
  <si>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</si>
  <si>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</si>
  <si>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</si>
  <si>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</si>
  <si>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</si>
  <si>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</si>
  <si>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</si>
  <si>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</si>
  <si>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</si>
  <si>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</si>
  <si>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</si>
  <si>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</si>
  <si>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</si>
  <si>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</si>
  <si>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</si>
  <si>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</si>
  <si>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</si>
  <si>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</si>
  <si>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</si>
  <si>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</si>
  <si>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</si>
  <si>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</si>
  <si>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</si>
  <si>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</si>
  <si>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</si>
  <si>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</si>
  <si>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</si>
  <si>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</si>
  <si>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</si>
  <si>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</si>
  <si>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</si>
  <si>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</si>
  <si>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</si>
  <si>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</si>
  <si>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</si>
  <si>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</si>
  <si>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</si>
  <si>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</si>
  <si>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</si>
  <si>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</si>
  <si>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</si>
  <si>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</si>
  <si>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</si>
  <si>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</si>
  <si>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</si>
  <si>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</si>
  <si>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</si>
  <si>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</si>
  <si>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</si>
  <si>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</si>
  <si>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</si>
  <si>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</si>
  <si>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平川市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</si>
  <si>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</si>
  <si>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</si>
  <si>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</si>
  <si>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</si>
  <si>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</si>
  <si>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</si>
  <si>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</si>
  <si>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</si>
  <si>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</si>
  <si>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</si>
  <si>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平成27年度から法定耐用年数を経過した管路が出始め、その後老朽管路が一気に増える。今後は更新管路の見極めや財源確保・更新費用の平準化などに取り組む必要がある。
　また、その際は管路の耐震化も計画的に実施し、水道水の安定供給に努めていく。</t>
    <rPh sb="1" eb="3">
      <t>ヘイセイ</t>
    </rPh>
    <rPh sb="42" eb="44">
      <t>コンゴ</t>
    </rPh>
    <rPh sb="87" eb="88">
      <t>サイ</t>
    </rPh>
    <rPh sb="89" eb="91">
      <t>カンロ</t>
    </rPh>
    <rPh sb="92" eb="94">
      <t>タイシン</t>
    </rPh>
    <rPh sb="94" eb="95">
      <t>カ</t>
    </rPh>
    <rPh sb="96" eb="99">
      <t>ケイカクテキ</t>
    </rPh>
    <rPh sb="100" eb="102">
      <t>ジッシ</t>
    </rPh>
    <rPh sb="104" eb="107">
      <t>スイドウスイ</t>
    </rPh>
    <rPh sb="108" eb="110">
      <t>アンテイ</t>
    </rPh>
    <rPh sb="110" eb="112">
      <t>キョウキュウ</t>
    </rPh>
    <rPh sb="113" eb="114">
      <t>ツト</t>
    </rPh>
    <phoneticPr fontId="4"/>
  </si>
  <si>
    <t xml:space="preserve"> 平成25年度以降は類似団体よりも多く利益を上げて安定した経営となっているが、平成27年度からは人件費に係る支出が増加したため比率は減少傾向となっている。それでもなお、流動比率の増加や企業債残高の減少により類似団体と比べても経営状況は安定している。
　しかし、後年において、人口減少や節水意識による給水収益の減少が懸念されるため、費用削減策を打ち出す必要がある。
　また、有収率は過去5年以上平均値よりも高く、ほぼ収益として反映されており、漏水やメーター不感といった原因はないと考えられるが、一方で施設利用率については過去5年以上半分以下となっており、有効な施設利用とはなっていない。
　よって、人口や水需要予測などを活用して、有効な施設利用、規模を判断し、ダウンサイジングなど検討する必要がある。
　</t>
    <rPh sb="1" eb="3">
      <t>ヘイセイ</t>
    </rPh>
    <rPh sb="5" eb="7">
      <t>ネンド</t>
    </rPh>
    <rPh sb="7" eb="9">
      <t>イコウ</t>
    </rPh>
    <rPh sb="10" eb="12">
      <t>ルイジ</t>
    </rPh>
    <rPh sb="12" eb="14">
      <t>ダンタイ</t>
    </rPh>
    <rPh sb="17" eb="18">
      <t>オオ</t>
    </rPh>
    <rPh sb="19" eb="21">
      <t>リエキ</t>
    </rPh>
    <rPh sb="22" eb="23">
      <t>ア</t>
    </rPh>
    <rPh sb="25" eb="27">
      <t>アンテイ</t>
    </rPh>
    <rPh sb="29" eb="31">
      <t>ケイエイ</t>
    </rPh>
    <rPh sb="39" eb="41">
      <t>ヘイセイ</t>
    </rPh>
    <rPh sb="43" eb="45">
      <t>ネンド</t>
    </rPh>
    <rPh sb="48" eb="51">
      <t>ジンケンヒ</t>
    </rPh>
    <rPh sb="52" eb="53">
      <t>カカ</t>
    </rPh>
    <rPh sb="54" eb="56">
      <t>シシュツ</t>
    </rPh>
    <rPh sb="57" eb="59">
      <t>ゾウカ</t>
    </rPh>
    <rPh sb="63" eb="65">
      <t>ヒリツ</t>
    </rPh>
    <rPh sb="66" eb="68">
      <t>ゲンショウ</t>
    </rPh>
    <rPh sb="68" eb="70">
      <t>ケイコウ</t>
    </rPh>
    <rPh sb="84" eb="86">
      <t>リュウドウ</t>
    </rPh>
    <rPh sb="86" eb="88">
      <t>ヒリツ</t>
    </rPh>
    <rPh sb="89" eb="91">
      <t>ゾウカ</t>
    </rPh>
    <rPh sb="92" eb="94">
      <t>キギョウ</t>
    </rPh>
    <rPh sb="94" eb="95">
      <t>サイ</t>
    </rPh>
    <rPh sb="95" eb="97">
      <t>ザンダカ</t>
    </rPh>
    <rPh sb="98" eb="100">
      <t>ゲンショウ</t>
    </rPh>
    <rPh sb="103" eb="105">
      <t>ルイジ</t>
    </rPh>
    <rPh sb="105" eb="107">
      <t>ダンタイ</t>
    </rPh>
    <rPh sb="108" eb="109">
      <t>クラ</t>
    </rPh>
    <rPh sb="112" eb="114">
      <t>ケイエイ</t>
    </rPh>
    <rPh sb="114" eb="116">
      <t>ジョウキョウ</t>
    </rPh>
    <rPh sb="117" eb="119">
      <t>アンテイ</t>
    </rPh>
    <rPh sb="190" eb="192">
      <t>カコ</t>
    </rPh>
    <rPh sb="193" eb="194">
      <t>ネン</t>
    </rPh>
    <rPh sb="194" eb="196">
      <t>イジョウ</t>
    </rPh>
    <rPh sb="239" eb="240">
      <t>カンガ</t>
    </rPh>
    <rPh sb="246" eb="248">
      <t>イッポウ</t>
    </rPh>
    <rPh sb="263" eb="265">
      <t>イジョウ</t>
    </rPh>
    <phoneticPr fontId="4"/>
  </si>
  <si>
    <t>非設置</t>
    <phoneticPr fontId="4"/>
  </si>
  <si>
    <t>　現在は有収率や料金回収率も高く、企業債残高も数年で償還が終了する予定であることから、安定した経営状況にある。
　しかし、今後の人口減少や節水意識による給水収益の減少に対する費用削減策、また、水需要予測などを活用した有効な施設利用やダウンサイジングなどを検討する必要がある。
　また、老朽管路の耐震化及び更新管路の見極め・財源確保・更新費用の平準化などに取り組む必要がある。</t>
    <rPh sb="1" eb="3">
      <t>ゲンザイ</t>
    </rPh>
    <rPh sb="4" eb="5">
      <t>ユウ</t>
    </rPh>
    <rPh sb="5" eb="6">
      <t>シュウ</t>
    </rPh>
    <rPh sb="6" eb="7">
      <t>リツ</t>
    </rPh>
    <rPh sb="8" eb="10">
      <t>リョウキン</t>
    </rPh>
    <rPh sb="10" eb="12">
      <t>カイシュウ</t>
    </rPh>
    <rPh sb="12" eb="13">
      <t>リツ</t>
    </rPh>
    <rPh sb="14" eb="15">
      <t>タカ</t>
    </rPh>
    <rPh sb="17" eb="19">
      <t>キギョウ</t>
    </rPh>
    <rPh sb="19" eb="20">
      <t>サイ</t>
    </rPh>
    <rPh sb="20" eb="22">
      <t>ザンダカ</t>
    </rPh>
    <rPh sb="23" eb="25">
      <t>スウネン</t>
    </rPh>
    <rPh sb="26" eb="28">
      <t>ショウカン</t>
    </rPh>
    <rPh sb="29" eb="31">
      <t>シュウリョウ</t>
    </rPh>
    <rPh sb="33" eb="35">
      <t>ヨテイ</t>
    </rPh>
    <rPh sb="43" eb="45">
      <t>アンテイ</t>
    </rPh>
    <rPh sb="47" eb="49">
      <t>ケイエイ</t>
    </rPh>
    <rPh sb="49" eb="51">
      <t>ジョウキョウ</t>
    </rPh>
    <rPh sb="61" eb="63">
      <t>コンゴ</t>
    </rPh>
    <rPh sb="147" eb="150">
      <t>タイシンカ</t>
    </rPh>
    <rPh sb="150" eb="151">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</si>
</sst>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110416"/>
        <c:axId val="25711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57110416"/>
        <c:axId val="257110808"/>
      </c:lineChart>
      <c:dateAx>
        <c:axId val="257110416"/>
        <c:scaling>
          <c:orientation val="minMax"/>
        </c:scaling>
        <c:delete val="1"/>
        <c:axPos val="b"/>
        <c:numFmt formatCode="ge" sourceLinked="1"/>
        <c:majorTickMark val="none"/>
        <c:minorTickMark val="none"/>
        <c:tickLblPos val="none"/>
        <c:crossAx val="257110808"/>
        <c:crosses val="autoZero"/>
        <c:auto val="1"/>
        <c:lblOffset val="100"/>
        <c:baseTimeUnit val="years"/>
      </c:dateAx>
      <c:valAx>
        <c:axId val="25711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1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46.67</c:v>
                </c:pt>
                <c:pt idx="1">
                  <c:v>46.22</c:v>
                </c:pt>
                <c:pt idx="2">
                  <c:v>45.94</c:v>
                </c:pt>
                <c:pt idx="3">
                  <c:v>46.03</c:v>
                </c:pt>
                <c:pt idx="4">
                  <c:v>46.79</c:v>
                </c:pt>
              </c:numCache>
            </c:numRef>
          </c:val>
        </c:ser>
        <c:dLbls>
          <c:showLegendKey val="0"/>
          <c:showVal val="0"/>
          <c:showCatName val="0"/>
          <c:showSerName val="0"/>
          <c:showPercent val="0"/>
          <c:showBubbleSize val="0"/>
        </c:dLbls>
        <c:gapWidth val="150"/>
        <c:axId val="300957552"/>
        <c:axId val="30095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00957552"/>
        <c:axId val="300957944"/>
      </c:lineChart>
      <c:dateAx>
        <c:axId val="300957552"/>
        <c:scaling>
          <c:orientation val="minMax"/>
        </c:scaling>
        <c:delete val="1"/>
        <c:axPos val="b"/>
        <c:numFmt formatCode="ge" sourceLinked="1"/>
        <c:majorTickMark val="none"/>
        <c:minorTickMark val="none"/>
        <c:tickLblPos val="none"/>
        <c:crossAx val="300957944"/>
        <c:crosses val="autoZero"/>
        <c:auto val="1"/>
        <c:lblOffset val="100"/>
        <c:baseTimeUnit val="years"/>
      </c:dateAx>
      <c:valAx>
        <c:axId val="30095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5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95.54</c:v>
                </c:pt>
                <c:pt idx="1">
                  <c:v>95.8</c:v>
                </c:pt>
                <c:pt idx="2">
                  <c:v>95.81</c:v>
                </c:pt>
                <c:pt idx="3">
                  <c:v>96.43</c:v>
                </c:pt>
                <c:pt idx="4">
                  <c:v>95.51</c:v>
                </c:pt>
              </c:numCache>
            </c:numRef>
          </c:val>
        </c:ser>
        <c:dLbls>
          <c:showLegendKey val="0"/>
          <c:showVal val="0"/>
          <c:showCatName val="0"/>
          <c:showSerName val="0"/>
          <c:showPercent val="0"/>
          <c:showBubbleSize val="0"/>
        </c:dLbls>
        <c:gapWidth val="150"/>
        <c:axId val="300959120"/>
        <c:axId val="30095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00959120"/>
        <c:axId val="300959512"/>
      </c:lineChart>
      <c:dateAx>
        <c:axId val="300959120"/>
        <c:scaling>
          <c:orientation val="minMax"/>
        </c:scaling>
        <c:delete val="1"/>
        <c:axPos val="b"/>
        <c:numFmt formatCode="ge" sourceLinked="1"/>
        <c:majorTickMark val="none"/>
        <c:minorTickMark val="none"/>
        <c:tickLblPos val="none"/>
        <c:crossAx val="300959512"/>
        <c:crosses val="autoZero"/>
        <c:auto val="1"/>
        <c:lblOffset val="100"/>
        <c:baseTimeUnit val="years"/>
      </c:dateAx>
      <c:valAx>
        <c:axId val="30095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5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110.05</c:v>
                </c:pt>
                <c:pt idx="1">
                  <c:v>118.76</c:v>
                </c:pt>
                <c:pt idx="2">
                  <c:v>122.01</c:v>
                </c:pt>
                <c:pt idx="3">
                  <c:v>120.78</c:v>
                </c:pt>
                <c:pt idx="4">
                  <c:v>119.86</c:v>
                </c:pt>
              </c:numCache>
            </c:numRef>
          </c:val>
        </c:ser>
        <c:dLbls>
          <c:showLegendKey val="0"/>
          <c:showVal val="0"/>
          <c:showCatName val="0"/>
          <c:showSerName val="0"/>
          <c:showPercent val="0"/>
          <c:showBubbleSize val="0"/>
        </c:dLbls>
        <c:gapWidth val="150"/>
        <c:axId val="254903048"/>
        <c:axId val="30026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54903048"/>
        <c:axId val="300260240"/>
      </c:lineChart>
      <c:dateAx>
        <c:axId val="254903048"/>
        <c:scaling>
          <c:orientation val="minMax"/>
        </c:scaling>
        <c:delete val="1"/>
        <c:axPos val="b"/>
        <c:numFmt formatCode="ge" sourceLinked="1"/>
        <c:majorTickMark val="none"/>
        <c:minorTickMark val="none"/>
        <c:tickLblPos val="none"/>
        <c:crossAx val="300260240"/>
        <c:crosses val="autoZero"/>
        <c:auto val="1"/>
        <c:lblOffset val="100"/>
        <c:baseTimeUnit val="years"/>
      </c:dateAx>
      <c:valAx>
        <c:axId val="30026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490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27.31</c:v>
                </c:pt>
                <c:pt idx="1">
                  <c:v>30.03</c:v>
                </c:pt>
                <c:pt idx="2">
                  <c:v>47.75</c:v>
                </c:pt>
                <c:pt idx="3">
                  <c:v>50.77</c:v>
                </c:pt>
                <c:pt idx="4">
                  <c:v>53.79</c:v>
                </c:pt>
              </c:numCache>
            </c:numRef>
          </c:val>
        </c:ser>
        <c:dLbls>
          <c:showLegendKey val="0"/>
          <c:showVal val="0"/>
          <c:showCatName val="0"/>
          <c:showSerName val="0"/>
          <c:showPercent val="0"/>
          <c:showBubbleSize val="0"/>
        </c:dLbls>
        <c:gapWidth val="150"/>
        <c:axId val="300261416"/>
        <c:axId val="30026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00261416"/>
        <c:axId val="300261808"/>
      </c:lineChart>
      <c:dateAx>
        <c:axId val="300261416"/>
        <c:scaling>
          <c:orientation val="minMax"/>
        </c:scaling>
        <c:delete val="1"/>
        <c:axPos val="b"/>
        <c:numFmt formatCode="ge" sourceLinked="1"/>
        <c:majorTickMark val="none"/>
        <c:minorTickMark val="none"/>
        <c:tickLblPos val="none"/>
        <c:crossAx val="300261808"/>
        <c:crosses val="autoZero"/>
        <c:auto val="1"/>
        <c:lblOffset val="100"/>
        <c:baseTimeUnit val="years"/>
      </c:dateAx>
      <c:valAx>
        <c:axId val="30026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6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1.42</c:v>
                </c:pt>
                <c:pt idx="4" formatCode="#,##0.00;&quot;△&quot;#,##0.00;&quot;-&quot;">
                  <c:v>1.42</c:v>
                </c:pt>
              </c:numCache>
            </c:numRef>
          </c:val>
        </c:ser>
        <c:dLbls>
          <c:showLegendKey val="0"/>
          <c:showVal val="0"/>
          <c:showCatName val="0"/>
          <c:showSerName val="0"/>
          <c:showPercent val="0"/>
          <c:showBubbleSize val="0"/>
        </c:dLbls>
        <c:gapWidth val="150"/>
        <c:axId val="300262984"/>
        <c:axId val="30026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00262984"/>
        <c:axId val="300263376"/>
      </c:lineChart>
      <c:dateAx>
        <c:axId val="300262984"/>
        <c:scaling>
          <c:orientation val="minMax"/>
        </c:scaling>
        <c:delete val="1"/>
        <c:axPos val="b"/>
        <c:numFmt formatCode="ge" sourceLinked="1"/>
        <c:majorTickMark val="none"/>
        <c:minorTickMark val="none"/>
        <c:tickLblPos val="none"/>
        <c:crossAx val="300263376"/>
        <c:crosses val="autoZero"/>
        <c:auto val="1"/>
        <c:lblOffset val="100"/>
        <c:baseTimeUnit val="years"/>
      </c:dateAx>
      <c:valAx>
        <c:axId val="30026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6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375328"/>
        <c:axId val="30037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00375328"/>
        <c:axId val="300375720"/>
      </c:lineChart>
      <c:dateAx>
        <c:axId val="300375328"/>
        <c:scaling>
          <c:orientation val="minMax"/>
        </c:scaling>
        <c:delete val="1"/>
        <c:axPos val="b"/>
        <c:numFmt formatCode="ge" sourceLinked="1"/>
        <c:majorTickMark val="none"/>
        <c:minorTickMark val="none"/>
        <c:tickLblPos val="none"/>
        <c:crossAx val="300375720"/>
        <c:crosses val="autoZero"/>
        <c:auto val="1"/>
        <c:lblOffset val="100"/>
        <c:baseTimeUnit val="years"/>
      </c:dateAx>
      <c:valAx>
        <c:axId val="300375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3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1616.19</c:v>
                </c:pt>
                <c:pt idx="1">
                  <c:v>1559.24</c:v>
                </c:pt>
                <c:pt idx="2">
                  <c:v>277.77999999999997</c:v>
                </c:pt>
                <c:pt idx="3">
                  <c:v>360.49</c:v>
                </c:pt>
                <c:pt idx="4">
                  <c:v>542.65</c:v>
                </c:pt>
              </c:numCache>
            </c:numRef>
          </c:val>
        </c:ser>
        <c:dLbls>
          <c:showLegendKey val="0"/>
          <c:showVal val="0"/>
          <c:showCatName val="0"/>
          <c:showSerName val="0"/>
          <c:showPercent val="0"/>
          <c:showBubbleSize val="0"/>
        </c:dLbls>
        <c:gapWidth val="150"/>
        <c:axId val="300376896"/>
        <c:axId val="30037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00376896"/>
        <c:axId val="300377288"/>
      </c:lineChart>
      <c:dateAx>
        <c:axId val="300376896"/>
        <c:scaling>
          <c:orientation val="minMax"/>
        </c:scaling>
        <c:delete val="1"/>
        <c:axPos val="b"/>
        <c:numFmt formatCode="ge" sourceLinked="1"/>
        <c:majorTickMark val="none"/>
        <c:minorTickMark val="none"/>
        <c:tickLblPos val="none"/>
        <c:crossAx val="300377288"/>
        <c:crosses val="autoZero"/>
        <c:auto val="1"/>
        <c:lblOffset val="100"/>
        <c:baseTimeUnit val="years"/>
      </c:dateAx>
      <c:valAx>
        <c:axId val="300377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3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146.01</c:v>
                </c:pt>
                <c:pt idx="1">
                  <c:v>104.53</c:v>
                </c:pt>
                <c:pt idx="2">
                  <c:v>72.66</c:v>
                </c:pt>
                <c:pt idx="3">
                  <c:v>46.21</c:v>
                </c:pt>
                <c:pt idx="4">
                  <c:v>25.85</c:v>
                </c:pt>
              </c:numCache>
            </c:numRef>
          </c:val>
        </c:ser>
        <c:dLbls>
          <c:showLegendKey val="0"/>
          <c:showVal val="0"/>
          <c:showCatName val="0"/>
          <c:showSerName val="0"/>
          <c:showPercent val="0"/>
          <c:showBubbleSize val="0"/>
        </c:dLbls>
        <c:gapWidth val="150"/>
        <c:axId val="300378464"/>
        <c:axId val="3007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00378464"/>
        <c:axId val="300798336"/>
      </c:lineChart>
      <c:dateAx>
        <c:axId val="300378464"/>
        <c:scaling>
          <c:orientation val="minMax"/>
        </c:scaling>
        <c:delete val="1"/>
        <c:axPos val="b"/>
        <c:numFmt formatCode="ge" sourceLinked="1"/>
        <c:majorTickMark val="none"/>
        <c:minorTickMark val="none"/>
        <c:tickLblPos val="none"/>
        <c:crossAx val="300798336"/>
        <c:crosses val="autoZero"/>
        <c:auto val="1"/>
        <c:lblOffset val="100"/>
        <c:baseTimeUnit val="years"/>
      </c:dateAx>
      <c:valAx>
        <c:axId val="30079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3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107.24</c:v>
                </c:pt>
                <c:pt idx="1">
                  <c:v>115.71</c:v>
                </c:pt>
                <c:pt idx="2">
                  <c:v>120.78</c:v>
                </c:pt>
                <c:pt idx="3">
                  <c:v>119.73</c:v>
                </c:pt>
                <c:pt idx="4">
                  <c:v>118.69</c:v>
                </c:pt>
              </c:numCache>
            </c:numRef>
          </c:val>
        </c:ser>
        <c:dLbls>
          <c:showLegendKey val="0"/>
          <c:showVal val="0"/>
          <c:showCatName val="0"/>
          <c:showSerName val="0"/>
          <c:showPercent val="0"/>
          <c:showBubbleSize val="0"/>
        </c:dLbls>
        <c:gapWidth val="150"/>
        <c:axId val="300799512"/>
        <c:axId val="3007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00799512"/>
        <c:axId val="300799904"/>
      </c:lineChart>
      <c:dateAx>
        <c:axId val="300799512"/>
        <c:scaling>
          <c:orientation val="minMax"/>
        </c:scaling>
        <c:delete val="1"/>
        <c:axPos val="b"/>
        <c:numFmt formatCode="ge" sourceLinked="1"/>
        <c:majorTickMark val="none"/>
        <c:minorTickMark val="none"/>
        <c:tickLblPos val="none"/>
        <c:crossAx val="300799904"/>
        <c:crosses val="autoZero"/>
        <c:auto val="1"/>
        <c:lblOffset val="100"/>
        <c:baseTimeUnit val="years"/>
      </c:dateAx>
      <c:valAx>
        <c:axId val="3007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9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209.91</c:v>
                </c:pt>
                <c:pt idx="1">
                  <c:v>203.77</c:v>
                </c:pt>
                <c:pt idx="2">
                  <c:v>195.27</c:v>
                </c:pt>
                <c:pt idx="3">
                  <c:v>196.86</c:v>
                </c:pt>
                <c:pt idx="4">
                  <c:v>198.68</c:v>
                </c:pt>
              </c:numCache>
            </c:numRef>
          </c:val>
        </c:ser>
        <c:dLbls>
          <c:showLegendKey val="0"/>
          <c:showVal val="0"/>
          <c:showCatName val="0"/>
          <c:showSerName val="0"/>
          <c:showPercent val="0"/>
          <c:showBubbleSize val="0"/>
        </c:dLbls>
        <c:gapWidth val="150"/>
        <c:axId val="300801080"/>
        <c:axId val="3008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00801080"/>
        <c:axId val="300801472"/>
      </c:lineChart>
      <c:dateAx>
        <c:axId val="300801080"/>
        <c:scaling>
          <c:orientation val="minMax"/>
        </c:scaling>
        <c:delete val="1"/>
        <c:axPos val="b"/>
        <c:numFmt formatCode="ge" sourceLinked="1"/>
        <c:majorTickMark val="none"/>
        <c:minorTickMark val="none"/>
        <c:tickLblPos val="none"/>
        <c:crossAx val="300801472"/>
        <c:crosses val="autoZero"/>
        <c:auto val="1"/>
        <c:lblOffset val="100"/>
        <c:baseTimeUnit val="years"/>
      </c:dateAx>
      <c:valAx>
        <c:axId val="3008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0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66" sqref="CA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青森県　平川市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118</v>
      </c>
      <c r="AE8" s="60"/>
      <c r="AF8" s="60"/>
      <c r="AG8" s="60"/>
      <c r="AH8" s="60"/>
      <c r="AI8" s="60"/>
      <c r="AJ8" s="60"/>
      <c r="AK8" s="5"/>
      <c r="AL8" s="61">
        <f>データ!$R$6</f>
        <v>32013</v>
      </c>
      <c r="AM8" s="61"/>
      <c r="AN8" s="61"/>
      <c r="AO8" s="61"/>
      <c r="AP8" s="61"/>
      <c r="AQ8" s="61"/>
      <c r="AR8" s="61"/>
      <c r="AS8" s="61"/>
      <c r="AT8" s="51">
        <f>データ!$S$6</f>
        <v>346.01</v>
      </c>
      <c r="AU8" s="52"/>
      <c r="AV8" s="52"/>
      <c r="AW8" s="52"/>
      <c r="AX8" s="52"/>
      <c r="AY8" s="52"/>
      <c r="AZ8" s="52"/>
      <c r="BA8" s="52"/>
      <c r="BB8" s="53">
        <f>データ!$T$6</f>
        <v>92.52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94.01</v>
      </c>
      <c r="J10" s="52"/>
      <c r="K10" s="52"/>
      <c r="L10" s="52"/>
      <c r="M10" s="52"/>
      <c r="N10" s="52"/>
      <c r="O10" s="64"/>
      <c r="P10" s="53">
        <f>データ!$P$6</f>
        <v>85.82</v>
      </c>
      <c r="Q10" s="53"/>
      <c r="R10" s="53"/>
      <c r="S10" s="53"/>
      <c r="T10" s="53"/>
      <c r="U10" s="53"/>
      <c r="V10" s="53"/>
      <c r="W10" s="61">
        <f>データ!$Q$6</f>
        <v>4426</v>
      </c>
      <c r="X10" s="61"/>
      <c r="Y10" s="61"/>
      <c r="Z10" s="61"/>
      <c r="AA10" s="61"/>
      <c r="AB10" s="61"/>
      <c r="AC10" s="61"/>
      <c r="AD10" s="2"/>
      <c r="AE10" s="2"/>
      <c r="AF10" s="2"/>
      <c r="AG10" s="2"/>
      <c r="AH10" s="5"/>
      <c r="AI10" s="5"/>
      <c r="AJ10" s="5"/>
      <c r="AK10" s="5"/>
      <c r="AL10" s="61">
        <f>データ!$U$6</f>
        <v>27382</v>
      </c>
      <c r="AM10" s="61"/>
      <c r="AN10" s="61"/>
      <c r="AO10" s="61"/>
      <c r="AP10" s="61"/>
      <c r="AQ10" s="61"/>
      <c r="AR10" s="61"/>
      <c r="AS10" s="61"/>
      <c r="AT10" s="51">
        <f>データ!$V$6</f>
        <v>0.43</v>
      </c>
      <c r="AU10" s="52"/>
      <c r="AV10" s="52"/>
      <c r="AW10" s="52"/>
      <c r="AX10" s="52"/>
      <c r="AY10" s="52"/>
      <c r="AZ10" s="52"/>
      <c r="BA10" s="52"/>
      <c r="BB10" s="53">
        <f>データ!$W$6</f>
        <v>63679.07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22101</v>
      </c>
      <c r="D6" s="34">
        <f t="shared" si="3"/>
        <v>46</v>
      </c>
      <c r="E6" s="34">
        <f t="shared" si="3"/>
        <v>1</v>
      </c>
      <c r="F6" s="34">
        <f t="shared" si="3"/>
        <v>0</v>
      </c>
      <c r="G6" s="34">
        <f t="shared" si="3"/>
        <v>1</v>
      </c>
      <c r="H6" s="34" t="str">
        <f t="shared" si="3"/>
        <v>青森県　平川市</v>
      </c>
      <c r="I6" s="34" t="str">
        <f t="shared" si="3"/>
        <v>法適用</v>
      </c>
      <c r="J6" s="34" t="str">
        <f t="shared" si="3"/>
        <v>水道事業</v>
      </c>
      <c r="K6" s="34" t="str">
        <f t="shared" si="3"/>
        <v>末端給水事業</v>
      </c>
      <c r="L6" s="34" t="str">
        <f t="shared" si="3"/>
        <v>A6</v>
      </c>
      <c r="M6" s="34">
        <f t="shared" si="3"/>
        <v>0</v>
      </c>
      <c r="N6" s="35" t="str">
        <f t="shared" si="3"/>
        <v>-</v>
      </c>
      <c r="O6" s="35">
        <f t="shared" si="3"/>
        <v>94.01</v>
      </c>
      <c r="P6" s="35">
        <f t="shared" si="3"/>
        <v>85.82</v>
      </c>
      <c r="Q6" s="35">
        <f t="shared" si="3"/>
        <v>4426</v>
      </c>
      <c r="R6" s="35">
        <f t="shared" si="3"/>
        <v>32013</v>
      </c>
      <c r="S6" s="35">
        <f t="shared" si="3"/>
        <v>346.01</v>
      </c>
      <c r="T6" s="35">
        <f t="shared" si="3"/>
        <v>92.52</v>
      </c>
      <c r="U6" s="35">
        <f t="shared" si="3"/>
        <v>27382</v>
      </c>
      <c r="V6" s="35">
        <f t="shared" si="3"/>
        <v>0.43</v>
      </c>
      <c r="W6" s="35">
        <f t="shared" si="3"/>
        <v>63679.07</v>
      </c>
      <c r="X6" s="36">
        <f>IF(X7="",NA(),X7)</f>
        <v>110.05</v>
      </c>
      <c r="Y6" s="36">
        <f t="shared" ref="Y6:AG6" si="4">IF(Y7="",NA(),Y7)</f>
        <v>118.76</v>
      </c>
      <c r="Z6" s="36">
        <f t="shared" si="4"/>
        <v>122.01</v>
      </c>
      <c r="AA6" s="36">
        <f t="shared" si="4"/>
        <v>120.78</v>
      </c>
      <c r="AB6" s="36">
        <f t="shared" si="4"/>
        <v>119.86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1616.19</v>
      </c>
      <c r="AU6" s="36">
        <f t="shared" ref="AU6:BC6" si="6">IF(AU7="",NA(),AU7)</f>
        <v>1559.24</v>
      </c>
      <c r="AV6" s="36">
        <f t="shared" si="6"/>
        <v>277.77999999999997</v>
      </c>
      <c r="AW6" s="36">
        <f t="shared" si="6"/>
        <v>360.49</v>
      </c>
      <c r="AX6" s="36">
        <f t="shared" si="6"/>
        <v>542.65</v>
      </c>
      <c r="AY6" s="36">
        <f t="shared" si="6"/>
        <v>915.5</v>
      </c>
      <c r="AZ6" s="36">
        <f t="shared" si="6"/>
        <v>963.24</v>
      </c>
      <c r="BA6" s="36">
        <f t="shared" si="6"/>
        <v>381.53</v>
      </c>
      <c r="BB6" s="36">
        <f t="shared" si="6"/>
        <v>391.54</v>
      </c>
      <c r="BC6" s="36">
        <f t="shared" si="6"/>
        <v>384.34</v>
      </c>
      <c r="BD6" s="35" t="str">
        <f>IF(BD7="","",IF(BD7="-","【-】","【"&amp;SUBSTITUTE(TEXT(BD7,"#,##0.00"),"-","△")&amp;"】"))</f>
        <v>【262.87】</v>
      </c>
      <c r="BE6" s="36">
        <f>IF(BE7="",NA(),BE7)</f>
        <v>146.01</v>
      </c>
      <c r="BF6" s="36">
        <f t="shared" ref="BF6:BN6" si="7">IF(BF7="",NA(),BF7)</f>
        <v>104.53</v>
      </c>
      <c r="BG6" s="36">
        <f t="shared" si="7"/>
        <v>72.66</v>
      </c>
      <c r="BH6" s="36">
        <f t="shared" si="7"/>
        <v>46.21</v>
      </c>
      <c r="BI6" s="36">
        <f t="shared" si="7"/>
        <v>25.85</v>
      </c>
      <c r="BJ6" s="36">
        <f t="shared" si="7"/>
        <v>404.78</v>
      </c>
      <c r="BK6" s="36">
        <f t="shared" si="7"/>
        <v>400.38</v>
      </c>
      <c r="BL6" s="36">
        <f t="shared" si="7"/>
        <v>393.27</v>
      </c>
      <c r="BM6" s="36">
        <f t="shared" si="7"/>
        <v>386.97</v>
      </c>
      <c r="BN6" s="36">
        <f t="shared" si="7"/>
        <v>380.58</v>
      </c>
      <c r="BO6" s="35" t="str">
        <f>IF(BO7="","",IF(BO7="-","【-】","【"&amp;SUBSTITUTE(TEXT(BO7,"#,##0.00"),"-","△")&amp;"】"))</f>
        <v>【270.87】</v>
      </c>
      <c r="BP6" s="36">
        <f>IF(BP7="",NA(),BP7)</f>
        <v>107.24</v>
      </c>
      <c r="BQ6" s="36">
        <f t="shared" ref="BQ6:BY6" si="8">IF(BQ7="",NA(),BQ7)</f>
        <v>115.71</v>
      </c>
      <c r="BR6" s="36">
        <f t="shared" si="8"/>
        <v>120.78</v>
      </c>
      <c r="BS6" s="36">
        <f t="shared" si="8"/>
        <v>119.73</v>
      </c>
      <c r="BT6" s="36">
        <f t="shared" si="8"/>
        <v>118.69</v>
      </c>
      <c r="BU6" s="36">
        <f t="shared" si="8"/>
        <v>98.07</v>
      </c>
      <c r="BV6" s="36">
        <f t="shared" si="8"/>
        <v>96.56</v>
      </c>
      <c r="BW6" s="36">
        <f t="shared" si="8"/>
        <v>100.47</v>
      </c>
      <c r="BX6" s="36">
        <f t="shared" si="8"/>
        <v>101.72</v>
      </c>
      <c r="BY6" s="36">
        <f t="shared" si="8"/>
        <v>102.38</v>
      </c>
      <c r="BZ6" s="35" t="str">
        <f>IF(BZ7="","",IF(BZ7="-","【-】","【"&amp;SUBSTITUTE(TEXT(BZ7,"#,##0.00"),"-","△")&amp;"】"))</f>
        <v>【105.59】</v>
      </c>
      <c r="CA6" s="36">
        <f>IF(CA7="",NA(),CA7)</f>
        <v>209.91</v>
      </c>
      <c r="CB6" s="36">
        <f t="shared" ref="CB6:CJ6" si="9">IF(CB7="",NA(),CB7)</f>
        <v>203.77</v>
      </c>
      <c r="CC6" s="36">
        <f t="shared" si="9"/>
        <v>195.27</v>
      </c>
      <c r="CD6" s="36">
        <f t="shared" si="9"/>
        <v>196.86</v>
      </c>
      <c r="CE6" s="36">
        <f t="shared" si="9"/>
        <v>198.68</v>
      </c>
      <c r="CF6" s="36">
        <f t="shared" si="9"/>
        <v>172.26</v>
      </c>
      <c r="CG6" s="36">
        <f t="shared" si="9"/>
        <v>177.14</v>
      </c>
      <c r="CH6" s="36">
        <f t="shared" si="9"/>
        <v>169.82</v>
      </c>
      <c r="CI6" s="36">
        <f t="shared" si="9"/>
        <v>168.2</v>
      </c>
      <c r="CJ6" s="36">
        <f t="shared" si="9"/>
        <v>168.67</v>
      </c>
      <c r="CK6" s="35" t="str">
        <f>IF(CK7="","",IF(CK7="-","【-】","【"&amp;SUBSTITUTE(TEXT(CK7,"#,##0.00"),"-","△")&amp;"】"))</f>
        <v>【163.27】</v>
      </c>
      <c r="CL6" s="36">
        <f>IF(CL7="",NA(),CL7)</f>
        <v>46.67</v>
      </c>
      <c r="CM6" s="36">
        <f t="shared" ref="CM6:CU6" si="10">IF(CM7="",NA(),CM7)</f>
        <v>46.22</v>
      </c>
      <c r="CN6" s="36">
        <f t="shared" si="10"/>
        <v>45.94</v>
      </c>
      <c r="CO6" s="36">
        <f t="shared" si="10"/>
        <v>46.03</v>
      </c>
      <c r="CP6" s="36">
        <f t="shared" si="10"/>
        <v>46.79</v>
      </c>
      <c r="CQ6" s="36">
        <f t="shared" si="10"/>
        <v>55.68</v>
      </c>
      <c r="CR6" s="36">
        <f t="shared" si="10"/>
        <v>55.64</v>
      </c>
      <c r="CS6" s="36">
        <f t="shared" si="10"/>
        <v>55.13</v>
      </c>
      <c r="CT6" s="36">
        <f t="shared" si="10"/>
        <v>54.77</v>
      </c>
      <c r="CU6" s="36">
        <f t="shared" si="10"/>
        <v>54.92</v>
      </c>
      <c r="CV6" s="35" t="str">
        <f>IF(CV7="","",IF(CV7="-","【-】","【"&amp;SUBSTITUTE(TEXT(CV7,"#,##0.00"),"-","△")&amp;"】"))</f>
        <v>【59.94】</v>
      </c>
      <c r="CW6" s="36">
        <f>IF(CW7="",NA(),CW7)</f>
        <v>95.54</v>
      </c>
      <c r="CX6" s="36">
        <f t="shared" ref="CX6:DF6" si="11">IF(CX7="",NA(),CX7)</f>
        <v>95.8</v>
      </c>
      <c r="CY6" s="36">
        <f t="shared" si="11"/>
        <v>95.81</v>
      </c>
      <c r="CZ6" s="36">
        <f t="shared" si="11"/>
        <v>96.43</v>
      </c>
      <c r="DA6" s="36">
        <f t="shared" si="11"/>
        <v>95.51</v>
      </c>
      <c r="DB6" s="36">
        <f t="shared" si="11"/>
        <v>83.18</v>
      </c>
      <c r="DC6" s="36">
        <f t="shared" si="11"/>
        <v>83.09</v>
      </c>
      <c r="DD6" s="36">
        <f t="shared" si="11"/>
        <v>83</v>
      </c>
      <c r="DE6" s="36">
        <f t="shared" si="11"/>
        <v>82.89</v>
      </c>
      <c r="DF6" s="36">
        <f t="shared" si="11"/>
        <v>82.66</v>
      </c>
      <c r="DG6" s="35" t="str">
        <f>IF(DG7="","",IF(DG7="-","【-】","【"&amp;SUBSTITUTE(TEXT(DG7,"#,##0.00"),"-","△")&amp;"】"))</f>
        <v>【90.22】</v>
      </c>
      <c r="DH6" s="36">
        <f>IF(DH7="",NA(),DH7)</f>
        <v>27.31</v>
      </c>
      <c r="DI6" s="36">
        <f t="shared" ref="DI6:DQ6" si="12">IF(DI7="",NA(),DI7)</f>
        <v>30.03</v>
      </c>
      <c r="DJ6" s="36">
        <f t="shared" si="12"/>
        <v>47.75</v>
      </c>
      <c r="DK6" s="36">
        <f t="shared" si="12"/>
        <v>50.77</v>
      </c>
      <c r="DL6" s="36">
        <f t="shared" si="12"/>
        <v>53.79</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1.42</v>
      </c>
      <c r="DW6" s="36">
        <f t="shared" si="13"/>
        <v>1.42</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22101</v>
      </c>
      <c r="D7" s="38">
        <v>46</v>
      </c>
      <c r="E7" s="38">
        <v>1</v>
      </c>
      <c r="F7" s="38">
        <v>0</v>
      </c>
      <c r="G7" s="38">
        <v>1</v>
      </c>
      <c r="H7" s="38" t="s">
        <v>105</v>
      </c>
      <c r="I7" s="38" t="s">
        <v>106</v>
      </c>
      <c r="J7" s="38" t="s">
        <v>107</v>
      </c>
      <c r="K7" s="38" t="s">
        <v>108</v>
      </c>
      <c r="L7" s="38" t="s">
        <v>109</v>
      </c>
      <c r="M7" s="38"/>
      <c r="N7" s="39" t="s">
        <v>110</v>
      </c>
      <c r="O7" s="39">
        <v>94.01</v>
      </c>
      <c r="P7" s="39">
        <v>85.82</v>
      </c>
      <c r="Q7" s="39">
        <v>4426</v>
      </c>
      <c r="R7" s="39">
        <v>32013</v>
      </c>
      <c r="S7" s="39">
        <v>346.01</v>
      </c>
      <c r="T7" s="39">
        <v>92.52</v>
      </c>
      <c r="U7" s="39">
        <v>27382</v>
      </c>
      <c r="V7" s="39">
        <v>0.43</v>
      </c>
      <c r="W7" s="39">
        <v>63679.07</v>
      </c>
      <c r="X7" s="39">
        <v>110.05</v>
      </c>
      <c r="Y7" s="39">
        <v>118.76</v>
      </c>
      <c r="Z7" s="39">
        <v>122.01</v>
      </c>
      <c r="AA7" s="39">
        <v>120.78</v>
      </c>
      <c r="AB7" s="39">
        <v>119.86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1616.19</v>
      </c>
      <c r="AU7" s="39">
        <v>1559.24</v>
      </c>
      <c r="AV7" s="39">
        <v>277.77999999999997</v>
      </c>
      <c r="AW7" s="39">
        <v>360.49</v>
      </c>
      <c r="AX7" s="39">
        <v>542.65</v>
      </c>
      <c r="AY7" s="39">
        <v>915.5</v>
      </c>
      <c r="AZ7" s="39">
        <v>963.24</v>
      </c>
      <c r="BA7" s="39">
        <v>381.53</v>
      </c>
      <c r="BB7" s="39">
        <v>391.54</v>
      </c>
      <c r="BC7" s="39">
        <v>384.34</v>
      </c>
      <c r="BD7" s="39">
        <v>262.87</v>
      </c>
      <c r="BE7" s="39">
        <v>146.01</v>
      </c>
      <c r="BF7" s="39">
        <v>104.53</v>
      </c>
      <c r="BG7" s="39">
        <v>72.66</v>
      </c>
      <c r="BH7" s="39">
        <v>46.21</v>
      </c>
      <c r="BI7" s="39">
        <v>25.85</v>
      </c>
      <c r="BJ7" s="39">
        <v>404.78</v>
      </c>
      <c r="BK7" s="39">
        <v>400.38</v>
      </c>
      <c r="BL7" s="39">
        <v>393.27</v>
      </c>
      <c r="BM7" s="39">
        <v>386.97</v>
      </c>
      <c r="BN7" s="39">
        <v>380.58</v>
      </c>
      <c r="BO7" s="39">
        <v>270.87</v>
      </c>
      <c r="BP7" s="39">
        <v>107.24</v>
      </c>
      <c r="BQ7" s="39">
        <v>115.71</v>
      </c>
      <c r="BR7" s="39">
        <v>120.78</v>
      </c>
      <c r="BS7" s="39">
        <v>119.73</v>
      </c>
      <c r="BT7" s="39">
        <v>118.69</v>
      </c>
      <c r="BU7" s="39">
        <v>98.07</v>
      </c>
      <c r="BV7" s="39">
        <v>96.56</v>
      </c>
      <c r="BW7" s="39">
        <v>100.47</v>
      </c>
      <c r="BX7" s="39">
        <v>101.72</v>
      </c>
      <c r="BY7" s="39">
        <v>102.38</v>
      </c>
      <c r="BZ7" s="39">
        <v>105.59</v>
      </c>
      <c r="CA7" s="39">
        <v>209.91</v>
      </c>
      <c r="CB7" s="39">
        <v>203.77</v>
      </c>
      <c r="CC7" s="39">
        <v>195.27</v>
      </c>
      <c r="CD7" s="39">
        <v>196.86</v>
      </c>
      <c r="CE7" s="39">
        <v>198.68</v>
      </c>
      <c r="CF7" s="39">
        <v>172.26</v>
      </c>
      <c r="CG7" s="39">
        <v>177.14</v>
      </c>
      <c r="CH7" s="39">
        <v>169.82</v>
      </c>
      <c r="CI7" s="39">
        <v>168.2</v>
      </c>
      <c r="CJ7" s="39">
        <v>168.67</v>
      </c>
      <c r="CK7" s="39">
        <v>163.27000000000001</v>
      </c>
      <c r="CL7" s="39">
        <v>46.67</v>
      </c>
      <c r="CM7" s="39">
        <v>46.22</v>
      </c>
      <c r="CN7" s="39">
        <v>45.94</v>
      </c>
      <c r="CO7" s="39">
        <v>46.03</v>
      </c>
      <c r="CP7" s="39">
        <v>46.79</v>
      </c>
      <c r="CQ7" s="39">
        <v>55.68</v>
      </c>
      <c r="CR7" s="39">
        <v>55.64</v>
      </c>
      <c r="CS7" s="39">
        <v>55.13</v>
      </c>
      <c r="CT7" s="39">
        <v>54.77</v>
      </c>
      <c r="CU7" s="39">
        <v>54.92</v>
      </c>
      <c r="CV7" s="39">
        <v>59.94</v>
      </c>
      <c r="CW7" s="39">
        <v>95.54</v>
      </c>
      <c r="CX7" s="39">
        <v>95.8</v>
      </c>
      <c r="CY7" s="39">
        <v>95.81</v>
      </c>
      <c r="CZ7" s="39">
        <v>96.43</v>
      </c>
      <c r="DA7" s="39">
        <v>95.51</v>
      </c>
      <c r="DB7" s="39">
        <v>83.18</v>
      </c>
      <c r="DC7" s="39">
        <v>83.09</v>
      </c>
      <c r="DD7" s="39">
        <v>83</v>
      </c>
      <c r="DE7" s="39">
        <v>82.89</v>
      </c>
      <c r="DF7" s="39">
        <v>82.66</v>
      </c>
      <c r="DG7" s="39">
        <v>90.22</v>
      </c>
      <c r="DH7" s="39">
        <v>27.31</v>
      </c>
      <c r="DI7" s="39">
        <v>30.03</v>
      </c>
      <c r="DJ7" s="39">
        <v>47.75</v>
      </c>
      <c r="DK7" s="39">
        <v>50.77</v>
      </c>
      <c r="DL7" s="39">
        <v>53.79</v>
      </c>
      <c r="DM7" s="39">
        <v>38.07</v>
      </c>
      <c r="DN7" s="39">
        <v>39.06</v>
      </c>
      <c r="DO7" s="39">
        <v>46.66</v>
      </c>
      <c r="DP7" s="39">
        <v>47.46</v>
      </c>
      <c r="DQ7" s="39">
        <v>48.49</v>
      </c>
      <c r="DR7" s="39">
        <v>47.91</v>
      </c>
      <c r="DS7" s="39">
        <v>0</v>
      </c>
      <c r="DT7" s="39">
        <v>0</v>
      </c>
      <c r="DU7" s="39">
        <v>0</v>
      </c>
      <c r="DV7" s="39">
        <v>1.42</v>
      </c>
      <c r="DW7" s="39">
        <v>1.42</v>
      </c>
      <c r="DX7" s="39">
        <v>7.73</v>
      </c>
      <c r="DY7" s="39">
        <v>8.8699999999999992</v>
      </c>
      <c r="DZ7" s="39">
        <v>9.85</v>
      </c>
      <c r="EA7" s="39">
        <v>9.7100000000000009</v>
      </c>
      <c r="EB7" s="39">
        <v>12.79</v>
      </c>
      <c r="EC7" s="39">
        <v>15</v>
      </c>
      <c r="ED7" s="39">
        <v>0</v>
      </c>
      <c r="EE7" s="39">
        <v>0</v>
      </c>
      <c r="EF7" s="39">
        <v>0</v>
      </c>
      <c r="EG7" s="39">
        <v>0</v>
      </c>
      <c r="EH7" s="39">
        <v>0</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平川市</cp:lastModifiedBy>
  <cp:lastPrinted>2018-02-05T23:54:53Z</cp:lastPrinted>
  <dcterms:created xsi:type="dcterms:W3CDTF">2017-12-25T01:20:51Z</dcterms:created>
  <dcterms:modified xsi:type="dcterms:W3CDTF">2018-03-14T06:08:55Z</dcterms:modified>
</cp:coreProperties>
</file>